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Backup_13_10_2022\REFCON\2024\INDICADOR\FICHA11\DICIEMBRE\"/>
    </mc:Choice>
  </mc:AlternateContent>
  <xr:revisionPtr revIDLastSave="0" documentId="13_ncr:1_{1FDF4FF3-B0ED-4989-A25F-6981ECD1264A}" xr6:coauthVersionLast="47" xr6:coauthVersionMax="47" xr10:uidLastSave="{00000000-0000-0000-0000-000000000000}"/>
  <bookViews>
    <workbookView xWindow="-120" yWindow="-120" windowWidth="24240" windowHeight="13020" firstSheet="1" activeTab="3" xr2:uid="{00000000-000D-0000-FFFF-FFFF00000000}"/>
  </bookViews>
  <sheets>
    <sheet name="Renaes" sheetId="35" state="hidden" r:id="rId1"/>
    <sheet name="TABLADINAMICA-DIC" sheetId="311" r:id="rId2"/>
    <sheet name="NOMINAL" sheetId="303" r:id="rId3"/>
    <sheet name="Consol_Acuml_DIC" sheetId="205" r:id="rId4"/>
  </sheets>
  <definedNames>
    <definedName name="ATENDIDOS">#REF!</definedName>
    <definedName name="COLON_50A70">#REF!</definedName>
    <definedName name="RENAES">Renaes!$A$1:$E$60</definedName>
    <definedName name="ResultadoCOLON_50A70">NOMINAL!$A$1:$S$2112</definedName>
  </definedNames>
  <calcPr calcId="191029"/>
  <pivotCaches>
    <pivotCache cacheId="14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9" i="205" l="1"/>
  <c r="AR9" i="205"/>
  <c r="AP9" i="205"/>
  <c r="AO9" i="205"/>
  <c r="AM9" i="205"/>
  <c r="AL9" i="205"/>
  <c r="AJ9" i="205"/>
  <c r="AI9" i="205"/>
  <c r="AG9" i="205"/>
  <c r="AF9" i="205"/>
  <c r="AD9" i="205"/>
  <c r="AC9" i="205"/>
  <c r="AA9" i="205"/>
  <c r="Z9" i="205"/>
  <c r="X9" i="205"/>
  <c r="W9" i="205"/>
  <c r="U9" i="205"/>
  <c r="T9" i="205"/>
  <c r="R9" i="205"/>
  <c r="Q9" i="205"/>
  <c r="O9" i="205"/>
  <c r="N9" i="205"/>
  <c r="L9" i="205"/>
  <c r="K9" i="205"/>
  <c r="AM31" i="205"/>
  <c r="H9" i="205" l="1"/>
  <c r="I9" i="205"/>
  <c r="I32" i="205"/>
  <c r="H31" i="205"/>
  <c r="I31" i="205"/>
  <c r="H32" i="205"/>
  <c r="H33" i="205"/>
  <c r="I33" i="205"/>
  <c r="H36" i="205"/>
  <c r="I36" i="205"/>
  <c r="H37" i="205"/>
  <c r="I37" i="205"/>
  <c r="H30" i="205" l="1"/>
  <c r="I30" i="205"/>
  <c r="G22" i="205"/>
  <c r="G21" i="205"/>
  <c r="G20" i="205"/>
  <c r="G19" i="205"/>
  <c r="E18" i="205"/>
  <c r="D18" i="205"/>
  <c r="F18" i="205" s="1"/>
  <c r="G18" i="205" s="1"/>
  <c r="G17" i="205"/>
  <c r="G16" i="205"/>
  <c r="G15" i="205"/>
  <c r="E14" i="205"/>
  <c r="F14" i="205" s="1"/>
  <c r="G14" i="205" s="1"/>
  <c r="D14" i="205"/>
  <c r="G13" i="205"/>
  <c r="G12" i="205"/>
  <c r="G11" i="205"/>
  <c r="E10" i="205"/>
  <c r="F10" i="205" s="1"/>
  <c r="G10" i="205" s="1"/>
  <c r="D10" i="205"/>
  <c r="E9" i="205" l="1"/>
  <c r="D9" i="205"/>
  <c r="F9" i="205" s="1"/>
  <c r="G9" i="205" s="1"/>
  <c r="AS37" i="205" l="1"/>
  <c r="AR37" i="205"/>
  <c r="AP37" i="205"/>
  <c r="AO37" i="205"/>
  <c r="AQ37" i="205" s="1"/>
  <c r="AM37" i="205"/>
  <c r="AL37" i="205"/>
  <c r="AN37" i="205" s="1"/>
  <c r="AJ37" i="205"/>
  <c r="AI37" i="205"/>
  <c r="AK37" i="205" s="1"/>
  <c r="AG37" i="205"/>
  <c r="AF37" i="205"/>
  <c r="AD37" i="205"/>
  <c r="AC37" i="205"/>
  <c r="AA37" i="205"/>
  <c r="Z37" i="205"/>
  <c r="AB37" i="205" s="1"/>
  <c r="X37" i="205"/>
  <c r="W37" i="205"/>
  <c r="U37" i="205"/>
  <c r="T37" i="205"/>
  <c r="R37" i="205"/>
  <c r="Q37" i="205"/>
  <c r="O37" i="205"/>
  <c r="N37" i="205"/>
  <c r="L37" i="205"/>
  <c r="K37" i="205"/>
  <c r="E37" i="205"/>
  <c r="D37" i="205"/>
  <c r="F37" i="205" s="1"/>
  <c r="G37" i="205" s="1"/>
  <c r="AS36" i="205"/>
  <c r="AR36" i="205"/>
  <c r="AP36" i="205"/>
  <c r="AO36" i="205"/>
  <c r="AM36" i="205"/>
  <c r="AL36" i="205"/>
  <c r="AJ36" i="205"/>
  <c r="AI36" i="205"/>
  <c r="AK36" i="205" s="1"/>
  <c r="AG36" i="205"/>
  <c r="AF36" i="205"/>
  <c r="AD36" i="205"/>
  <c r="AC36" i="205"/>
  <c r="AA36" i="205"/>
  <c r="Z36" i="205"/>
  <c r="X36" i="205"/>
  <c r="W36" i="205"/>
  <c r="U36" i="205"/>
  <c r="T36" i="205"/>
  <c r="R36" i="205"/>
  <c r="Q36" i="205"/>
  <c r="O36" i="205"/>
  <c r="N36" i="205"/>
  <c r="L36" i="205"/>
  <c r="K36" i="205"/>
  <c r="E36" i="205"/>
  <c r="D36" i="205"/>
  <c r="F36" i="205" s="1"/>
  <c r="G36" i="205" s="1"/>
  <c r="AT35" i="205"/>
  <c r="AQ35" i="205"/>
  <c r="AN35" i="205"/>
  <c r="AK35" i="205"/>
  <c r="AH35" i="205"/>
  <c r="AE35" i="205"/>
  <c r="AB35" i="205"/>
  <c r="Y35" i="205"/>
  <c r="V35" i="205"/>
  <c r="S35" i="205"/>
  <c r="P35" i="205"/>
  <c r="M35" i="205"/>
  <c r="J35" i="205"/>
  <c r="F35" i="205"/>
  <c r="G35" i="205" s="1"/>
  <c r="AT34" i="205"/>
  <c r="AQ34" i="205"/>
  <c r="AN34" i="205"/>
  <c r="AK34" i="205"/>
  <c r="AH34" i="205"/>
  <c r="AE34" i="205"/>
  <c r="AB34" i="205"/>
  <c r="Y34" i="205"/>
  <c r="V34" i="205"/>
  <c r="S34" i="205"/>
  <c r="P34" i="205"/>
  <c r="M34" i="205"/>
  <c r="J34" i="205"/>
  <c r="F34" i="205"/>
  <c r="G34" i="205" s="1"/>
  <c r="AS33" i="205"/>
  <c r="AR33" i="205"/>
  <c r="AP33" i="205"/>
  <c r="AO33" i="205"/>
  <c r="AQ33" i="205" s="1"/>
  <c r="AM33" i="205"/>
  <c r="AL33" i="205"/>
  <c r="AJ33" i="205"/>
  <c r="AI33" i="205"/>
  <c r="AG33" i="205"/>
  <c r="AF33" i="205"/>
  <c r="AD33" i="205"/>
  <c r="AC33" i="205"/>
  <c r="AA33" i="205"/>
  <c r="Z33" i="205"/>
  <c r="X33" i="205"/>
  <c r="W33" i="205"/>
  <c r="U33" i="205"/>
  <c r="T33" i="205"/>
  <c r="R33" i="205"/>
  <c r="Q33" i="205"/>
  <c r="O33" i="205"/>
  <c r="N33" i="205"/>
  <c r="L33" i="205"/>
  <c r="K33" i="205"/>
  <c r="E33" i="205"/>
  <c r="D33" i="205"/>
  <c r="AS32" i="205"/>
  <c r="AR32" i="205"/>
  <c r="AP32" i="205"/>
  <c r="AO32" i="205"/>
  <c r="AQ32" i="205" s="1"/>
  <c r="AM32" i="205"/>
  <c r="AL32" i="205"/>
  <c r="AJ32" i="205"/>
  <c r="AI32" i="205"/>
  <c r="AK32" i="205" s="1"/>
  <c r="AG32" i="205"/>
  <c r="AF32" i="205"/>
  <c r="AD32" i="205"/>
  <c r="AC32" i="205"/>
  <c r="AA32" i="205"/>
  <c r="Z32" i="205"/>
  <c r="X32" i="205"/>
  <c r="W32" i="205"/>
  <c r="Y32" i="205" s="1"/>
  <c r="U32" i="205"/>
  <c r="T32" i="205"/>
  <c r="R32" i="205"/>
  <c r="Q32" i="205"/>
  <c r="O32" i="205"/>
  <c r="N32" i="205"/>
  <c r="L32" i="205"/>
  <c r="K32" i="205"/>
  <c r="E32" i="205"/>
  <c r="D32" i="205"/>
  <c r="F32" i="205" s="1"/>
  <c r="G32" i="205" s="1"/>
  <c r="AS31" i="205"/>
  <c r="AR31" i="205"/>
  <c r="AP31" i="205"/>
  <c r="AO31" i="205"/>
  <c r="AL31" i="205"/>
  <c r="AN31" i="205" s="1"/>
  <c r="AJ31" i="205"/>
  <c r="AI31" i="205"/>
  <c r="AG31" i="205"/>
  <c r="AF31" i="205"/>
  <c r="AD31" i="205"/>
  <c r="AC31" i="205"/>
  <c r="AA31" i="205"/>
  <c r="Z31" i="205"/>
  <c r="X31" i="205"/>
  <c r="W31" i="205"/>
  <c r="U31" i="205"/>
  <c r="T31" i="205"/>
  <c r="R31" i="205"/>
  <c r="Q31" i="205"/>
  <c r="O31" i="205"/>
  <c r="N31" i="205"/>
  <c r="L31" i="205"/>
  <c r="K31" i="205"/>
  <c r="E31" i="205"/>
  <c r="D31" i="205"/>
  <c r="AT22" i="205"/>
  <c r="AQ22" i="205"/>
  <c r="AN22" i="205"/>
  <c r="AK22" i="205"/>
  <c r="AH22" i="205"/>
  <c r="AE22" i="205"/>
  <c r="AB22" i="205"/>
  <c r="Y22" i="205"/>
  <c r="V22" i="205"/>
  <c r="S22" i="205"/>
  <c r="P22" i="205"/>
  <c r="M22" i="205"/>
  <c r="J22" i="205"/>
  <c r="AT21" i="205"/>
  <c r="AQ21" i="205"/>
  <c r="AN21" i="205"/>
  <c r="AK21" i="205"/>
  <c r="AH21" i="205"/>
  <c r="AE21" i="205"/>
  <c r="AB21" i="205"/>
  <c r="Y21" i="205"/>
  <c r="V21" i="205"/>
  <c r="S21" i="205"/>
  <c r="P21" i="205"/>
  <c r="M21" i="205"/>
  <c r="J21" i="205"/>
  <c r="AT20" i="205"/>
  <c r="AQ20" i="205"/>
  <c r="AN20" i="205"/>
  <c r="AK20" i="205"/>
  <c r="AH20" i="205"/>
  <c r="AE20" i="205"/>
  <c r="AB20" i="205"/>
  <c r="Y20" i="205"/>
  <c r="V20" i="205"/>
  <c r="S20" i="205"/>
  <c r="P20" i="205"/>
  <c r="M20" i="205"/>
  <c r="J20" i="205"/>
  <c r="AT19" i="205"/>
  <c r="AQ19" i="205"/>
  <c r="AN19" i="205"/>
  <c r="AK19" i="205"/>
  <c r="AH19" i="205"/>
  <c r="AE19" i="205"/>
  <c r="AB19" i="205"/>
  <c r="Y19" i="205"/>
  <c r="V19" i="205"/>
  <c r="S19" i="205"/>
  <c r="P19" i="205"/>
  <c r="M19" i="205"/>
  <c r="J19" i="205"/>
  <c r="AT18" i="205"/>
  <c r="AQ18" i="205"/>
  <c r="AN18" i="205"/>
  <c r="AK18" i="205"/>
  <c r="AH18" i="205"/>
  <c r="AE18" i="205"/>
  <c r="AB18" i="205"/>
  <c r="Y18" i="205"/>
  <c r="V18" i="205"/>
  <c r="S18" i="205"/>
  <c r="P18" i="205"/>
  <c r="M18" i="205"/>
  <c r="J18" i="205"/>
  <c r="AT17" i="205"/>
  <c r="AQ17" i="205"/>
  <c r="AN17" i="205"/>
  <c r="AK17" i="205"/>
  <c r="AH17" i="205"/>
  <c r="AE17" i="205"/>
  <c r="AB17" i="205"/>
  <c r="Y17" i="205"/>
  <c r="V17" i="205"/>
  <c r="S17" i="205"/>
  <c r="P17" i="205"/>
  <c r="M17" i="205"/>
  <c r="J17" i="205"/>
  <c r="AT16" i="205"/>
  <c r="AQ16" i="205"/>
  <c r="AN16" i="205"/>
  <c r="AK16" i="205"/>
  <c r="AH16" i="205"/>
  <c r="AE16" i="205"/>
  <c r="AB16" i="205"/>
  <c r="Y16" i="205"/>
  <c r="V16" i="205"/>
  <c r="S16" i="205"/>
  <c r="P16" i="205"/>
  <c r="M16" i="205"/>
  <c r="J16" i="205"/>
  <c r="AT15" i="205"/>
  <c r="AQ15" i="205"/>
  <c r="AN15" i="205"/>
  <c r="AK15" i="205"/>
  <c r="AH15" i="205"/>
  <c r="AE15" i="205"/>
  <c r="AB15" i="205"/>
  <c r="Y15" i="205"/>
  <c r="V15" i="205"/>
  <c r="S15" i="205"/>
  <c r="P15" i="205"/>
  <c r="M15" i="205"/>
  <c r="J15" i="205"/>
  <c r="AT14" i="205"/>
  <c r="AQ14" i="205"/>
  <c r="AN14" i="205"/>
  <c r="AK14" i="205"/>
  <c r="AH14" i="205"/>
  <c r="AE14" i="205"/>
  <c r="AB14" i="205"/>
  <c r="Y14" i="205"/>
  <c r="V14" i="205"/>
  <c r="S14" i="205"/>
  <c r="P14" i="205"/>
  <c r="M14" i="205"/>
  <c r="J14" i="205"/>
  <c r="AT13" i="205"/>
  <c r="AQ13" i="205"/>
  <c r="AN13" i="205"/>
  <c r="AK13" i="205"/>
  <c r="AH13" i="205"/>
  <c r="AE13" i="205"/>
  <c r="AB13" i="205"/>
  <c r="Y13" i="205"/>
  <c r="V13" i="205"/>
  <c r="S13" i="205"/>
  <c r="P13" i="205"/>
  <c r="M13" i="205"/>
  <c r="J13" i="205"/>
  <c r="AT12" i="205"/>
  <c r="AQ12" i="205"/>
  <c r="AN12" i="205"/>
  <c r="AK12" i="205"/>
  <c r="AH12" i="205"/>
  <c r="AE12" i="205"/>
  <c r="AB12" i="205"/>
  <c r="Y12" i="205"/>
  <c r="V12" i="205"/>
  <c r="S12" i="205"/>
  <c r="P12" i="205"/>
  <c r="M12" i="205"/>
  <c r="J12" i="205"/>
  <c r="AT11" i="205"/>
  <c r="AQ11" i="205"/>
  <c r="AN11" i="205"/>
  <c r="AK11" i="205"/>
  <c r="AH11" i="205"/>
  <c r="AE11" i="205"/>
  <c r="AB11" i="205"/>
  <c r="Y11" i="205"/>
  <c r="V11" i="205"/>
  <c r="S11" i="205"/>
  <c r="P11" i="205"/>
  <c r="M11" i="205"/>
  <c r="J11" i="205"/>
  <c r="AT10" i="205"/>
  <c r="AQ10" i="205"/>
  <c r="AN10" i="205"/>
  <c r="AK10" i="205"/>
  <c r="AH10" i="205"/>
  <c r="AE10" i="205"/>
  <c r="AB10" i="205"/>
  <c r="Y10" i="205"/>
  <c r="V10" i="205"/>
  <c r="S10" i="205"/>
  <c r="P10" i="205"/>
  <c r="M10" i="205"/>
  <c r="J10" i="205"/>
  <c r="AT9" i="205"/>
  <c r="AQ9" i="205"/>
  <c r="AN9" i="205"/>
  <c r="AK9" i="205"/>
  <c r="AH9" i="205"/>
  <c r="AE9" i="205"/>
  <c r="AB9" i="205"/>
  <c r="Y9" i="205"/>
  <c r="V9" i="205"/>
  <c r="S9" i="205"/>
  <c r="P9" i="205"/>
  <c r="M9" i="205"/>
  <c r="J9" i="205"/>
  <c r="R30" i="205" l="1"/>
  <c r="AE31" i="205"/>
  <c r="S31" i="205"/>
  <c r="AJ30" i="205"/>
  <c r="F31" i="205"/>
  <c r="G31" i="205" s="1"/>
  <c r="AH31" i="205"/>
  <c r="AT31" i="205"/>
  <c r="AK33" i="205"/>
  <c r="AN36" i="205"/>
  <c r="Y37" i="205"/>
  <c r="L30" i="205"/>
  <c r="V32" i="205"/>
  <c r="D30" i="205"/>
  <c r="AL30" i="205"/>
  <c r="AP30" i="205"/>
  <c r="AN32" i="205"/>
  <c r="V33" i="205"/>
  <c r="AH33" i="205"/>
  <c r="AE36" i="205"/>
  <c r="AD30" i="205"/>
  <c r="AE32" i="205"/>
  <c r="AE33" i="205"/>
  <c r="M36" i="205"/>
  <c r="AA30" i="205"/>
  <c r="Y31" i="205"/>
  <c r="S32" i="205"/>
  <c r="U30" i="205"/>
  <c r="P32" i="205"/>
  <c r="M32" i="205"/>
  <c r="M31" i="205"/>
  <c r="M33" i="205"/>
  <c r="E30" i="205"/>
  <c r="F30" i="205" s="1"/>
  <c r="G30" i="205" s="1"/>
  <c r="F33" i="205"/>
  <c r="G33" i="205" s="1"/>
  <c r="W30" i="205"/>
  <c r="AM30" i="205"/>
  <c r="X30" i="205"/>
  <c r="Y36" i="205"/>
  <c r="AT36" i="205"/>
  <c r="AE37" i="205"/>
  <c r="AC30" i="205"/>
  <c r="AE30" i="205" s="1"/>
  <c r="J31" i="205"/>
  <c r="V31" i="205"/>
  <c r="AB31" i="205"/>
  <c r="AI30" i="205"/>
  <c r="AK30" i="205" s="1"/>
  <c r="AO30" i="205"/>
  <c r="J32" i="205"/>
  <c r="AT32" i="205"/>
  <c r="AB33" i="205"/>
  <c r="AN33" i="205"/>
  <c r="J36" i="205"/>
  <c r="V36" i="205"/>
  <c r="AB36" i="205"/>
  <c r="AQ36" i="205"/>
  <c r="J37" i="205"/>
  <c r="V37" i="205"/>
  <c r="AB32" i="205"/>
  <c r="AH32" i="205"/>
  <c r="AF30" i="205"/>
  <c r="AH37" i="205"/>
  <c r="P37" i="205"/>
  <c r="M37" i="205"/>
  <c r="K30" i="205"/>
  <c r="M30" i="205" s="1"/>
  <c r="AT33" i="205"/>
  <c r="AT37" i="205"/>
  <c r="AQ31" i="205"/>
  <c r="AK31" i="205"/>
  <c r="AG30" i="205"/>
  <c r="AH36" i="205"/>
  <c r="J30" i="205"/>
  <c r="J33" i="205"/>
  <c r="Z30" i="205"/>
  <c r="Y33" i="205"/>
  <c r="T30" i="205"/>
  <c r="S33" i="205"/>
  <c r="S36" i="205"/>
  <c r="S37" i="205"/>
  <c r="P33" i="205"/>
  <c r="Q30" i="205"/>
  <c r="S30" i="205" s="1"/>
  <c r="P31" i="205"/>
  <c r="P36" i="205"/>
  <c r="O30" i="205"/>
  <c r="N30" i="205"/>
  <c r="AR30" i="205"/>
  <c r="AS30" i="205"/>
  <c r="AT30" i="205" s="1"/>
  <c r="AQ30" i="205" l="1"/>
  <c r="AB30" i="205"/>
  <c r="AN30" i="205"/>
  <c r="Y30" i="205"/>
  <c r="V30" i="205"/>
  <c r="AH30" i="205"/>
  <c r="P30" i="205"/>
</calcChain>
</file>

<file path=xl/sharedStrings.xml><?xml version="1.0" encoding="utf-8"?>
<sst xmlns="http://schemas.openxmlformats.org/spreadsheetml/2006/main" count="774" uniqueCount="200">
  <si>
    <t>204 C.S. SESQUICENTENARIO</t>
  </si>
  <si>
    <t>BEPECA</t>
  </si>
  <si>
    <t>308 P.S. DEFENSORES DE LA PATRIA</t>
  </si>
  <si>
    <t>VENTANILLA</t>
  </si>
  <si>
    <t>211 C.S.M.I. BELLAVISTA PERU - COREA</t>
  </si>
  <si>
    <t>213 C.S. VILLA SR. DE LOS MILAGROS</t>
  </si>
  <si>
    <t>215 P.S. LA PERLA</t>
  </si>
  <si>
    <t>212 C.S. ALTA MAR</t>
  </si>
  <si>
    <t>208 P.S. AEROPUERTO</t>
  </si>
  <si>
    <t>205 P.S. PREVI</t>
  </si>
  <si>
    <t>207 P.S. EL ALAMO</t>
  </si>
  <si>
    <t>116 P.S. JUAN PABLO II</t>
  </si>
  <si>
    <t>BONILLA - LA PUNTA</t>
  </si>
  <si>
    <t>209 C.S. PLAYA RIMAC</t>
  </si>
  <si>
    <t>312 P.S. MI PERU</t>
  </si>
  <si>
    <t>201 C.S. FAUCETT</t>
  </si>
  <si>
    <t>214 C.S. CARMEN DE LA LEGUA</t>
  </si>
  <si>
    <t>109 C.S. JOSE OLAYA</t>
  </si>
  <si>
    <t>313 C.S. MARQUEZ</t>
  </si>
  <si>
    <t>206 P.S. BOCANEGRA</t>
  </si>
  <si>
    <t>309 P.S. VENTANILLA ALTA</t>
  </si>
  <si>
    <t>305 C.S. SANTA ROSA DE PACHACUTEC</t>
  </si>
  <si>
    <t>202 P.S. 200 MILLAS</t>
  </si>
  <si>
    <t>115 C.S. ACAPULCO</t>
  </si>
  <si>
    <t>210 P.S. POLIGONO IV</t>
  </si>
  <si>
    <t>111 C.S. SANTA ROSA</t>
  </si>
  <si>
    <t>102 C.S. ALBERTO BARTON</t>
  </si>
  <si>
    <t>306 P.S. ANGAMOS</t>
  </si>
  <si>
    <t>112 C.S. NESTOR GAMBETTA</t>
  </si>
  <si>
    <t>304 P.S. CIUDAD PACHACUTEC</t>
  </si>
  <si>
    <t>113 C.S. RAMON CASTILLA</t>
  </si>
  <si>
    <t>203 P.S. PALMERAS DE OQUENDO</t>
  </si>
  <si>
    <t>303 P.S. BAHIA BLANCA</t>
  </si>
  <si>
    <t>103 C.S. PUERTO NUEVO</t>
  </si>
  <si>
    <t>106 C.S. SANTA FE</t>
  </si>
  <si>
    <t>311 C.S. LUIS FELIPE DE LAS CASAS</t>
  </si>
  <si>
    <t>108 P.S. JOSE BOTERIN</t>
  </si>
  <si>
    <t>310 C.S. VILLA LOS REYES</t>
  </si>
  <si>
    <t>107 P.S. CALLAO</t>
  </si>
  <si>
    <t>315 C.S. VENTANILLA BAJA</t>
  </si>
  <si>
    <t>302 C.S. 03 DE FEBRERO</t>
  </si>
  <si>
    <t>307 P.S. HIJOS DEL ALMIRANTE GRAU</t>
  </si>
  <si>
    <t>101 C.S. MANUEL BONILLA</t>
  </si>
  <si>
    <t>110 P.S. MIGUEL GRAU</t>
  </si>
  <si>
    <t>314 P.S. VENTANILLA ESTE</t>
  </si>
  <si>
    <t>104 C.S. LA PUNTA</t>
  </si>
  <si>
    <t>105 P.S. SAN JUAN BOSCO</t>
  </si>
  <si>
    <t>301 C.S.M.I. PACHACUTEC PERU - COREA</t>
  </si>
  <si>
    <t>002 HOSP. SAN JOSE</t>
  </si>
  <si>
    <t>CALLAO</t>
  </si>
  <si>
    <t>BELLAVISTA</t>
  </si>
  <si>
    <t>LA PERLA</t>
  </si>
  <si>
    <t>MI PERU</t>
  </si>
  <si>
    <t>001 HOSP. NAC. DANIEL A. CARRION</t>
  </si>
  <si>
    <t>001 P.S. BENEFICENCIA DEL CALLAO</t>
  </si>
  <si>
    <t>004 HOSPITAL DE VENTANILLA</t>
  </si>
  <si>
    <t>LA PUNTA</t>
  </si>
  <si>
    <t>RENAES</t>
  </si>
  <si>
    <t>RED</t>
  </si>
  <si>
    <t>MICRORED</t>
  </si>
  <si>
    <t>ESTABLECIMIENTOS</t>
  </si>
  <si>
    <t>6218</t>
  </si>
  <si>
    <t>6219</t>
  </si>
  <si>
    <t>7126</t>
  </si>
  <si>
    <t>17883</t>
  </si>
  <si>
    <t>6669</t>
  </si>
  <si>
    <t>6668</t>
  </si>
  <si>
    <t>26983</t>
  </si>
  <si>
    <t>Centro de Salud Mental Comunitario La Perla</t>
  </si>
  <si>
    <t>20823</t>
  </si>
  <si>
    <t>16110</t>
  </si>
  <si>
    <t>6220</t>
  </si>
  <si>
    <t>Red Bonilla</t>
  </si>
  <si>
    <t>Microred Bonilla</t>
  </si>
  <si>
    <t>6221</t>
  </si>
  <si>
    <t>6226</t>
  </si>
  <si>
    <t>6227</t>
  </si>
  <si>
    <t>6225</t>
  </si>
  <si>
    <t>6223</t>
  </si>
  <si>
    <t>Microred Santa Fe</t>
  </si>
  <si>
    <t>6224</t>
  </si>
  <si>
    <t>6222</t>
  </si>
  <si>
    <t>Microred Jose Olaya</t>
  </si>
  <si>
    <t>25474</t>
  </si>
  <si>
    <t>6235</t>
  </si>
  <si>
    <t>6234</t>
  </si>
  <si>
    <t>6228</t>
  </si>
  <si>
    <t>Microred Nestor Gambetta</t>
  </si>
  <si>
    <t>6231</t>
  </si>
  <si>
    <t>6230</t>
  </si>
  <si>
    <t>Microred  Acapulco</t>
  </si>
  <si>
    <t>6233</t>
  </si>
  <si>
    <t>6243</t>
  </si>
  <si>
    <t>Red Bepeca</t>
  </si>
  <si>
    <t>Microred Faucett</t>
  </si>
  <si>
    <t>6244</t>
  </si>
  <si>
    <t>6768</t>
  </si>
  <si>
    <t>6239</t>
  </si>
  <si>
    <t>Microred Sesquicentenario</t>
  </si>
  <si>
    <t>6240</t>
  </si>
  <si>
    <t>6245</t>
  </si>
  <si>
    <t>6246</t>
  </si>
  <si>
    <t>6241</t>
  </si>
  <si>
    <t>Microred Aeropuerto</t>
  </si>
  <si>
    <t>6242</t>
  </si>
  <si>
    <t>6248</t>
  </si>
  <si>
    <t>6249</t>
  </si>
  <si>
    <t>Microred Bellavista</t>
  </si>
  <si>
    <t>6250</t>
  </si>
  <si>
    <t>6251</t>
  </si>
  <si>
    <t>6252</t>
  </si>
  <si>
    <t>6253</t>
  </si>
  <si>
    <t>7314</t>
  </si>
  <si>
    <t>Red Ventanilla</t>
  </si>
  <si>
    <t>Microred Materno Koika</t>
  </si>
  <si>
    <t>6266</t>
  </si>
  <si>
    <t>6264</t>
  </si>
  <si>
    <t>6267</t>
  </si>
  <si>
    <t>6263</t>
  </si>
  <si>
    <t>6257</t>
  </si>
  <si>
    <t>Microred Angamos</t>
  </si>
  <si>
    <t>6262</t>
  </si>
  <si>
    <t>6268</t>
  </si>
  <si>
    <t>6255</t>
  </si>
  <si>
    <t>6256</t>
  </si>
  <si>
    <t>Microred Villa de los Reyes</t>
  </si>
  <si>
    <t>6260</t>
  </si>
  <si>
    <t>6261</t>
  </si>
  <si>
    <t>6238</t>
  </si>
  <si>
    <t>Microred Marquez</t>
  </si>
  <si>
    <t>6258</t>
  </si>
  <si>
    <t>6259</t>
  </si>
  <si>
    <t xml:space="preserve">ENERO </t>
  </si>
  <si>
    <t>SETIEMBRE</t>
  </si>
  <si>
    <t>OCTUBRE</t>
  </si>
  <si>
    <t>Fuente: Base HIS</t>
  </si>
  <si>
    <t>DISTRITOS</t>
  </si>
  <si>
    <t>TOTAL</t>
  </si>
  <si>
    <t>CARMEN DE LA LEGUA-REYNOSO</t>
  </si>
  <si>
    <t>NOVIEMBRE</t>
  </si>
  <si>
    <t>DICIEMBRE</t>
  </si>
  <si>
    <t>DISTRITO</t>
  </si>
  <si>
    <t>ABRIL</t>
  </si>
  <si>
    <t>META
2023
%</t>
  </si>
  <si>
    <t>DIRESA_CALLAO</t>
  </si>
  <si>
    <t>006 C.S. SANIDAD AEREA</t>
  </si>
  <si>
    <t>000 ADAMO</t>
  </si>
  <si>
    <t>216 MENTAL COMUNITARIO LA PERLA</t>
  </si>
  <si>
    <t>217 MENTAL COMUNITARIO CARMEN DE LA LEGUA</t>
  </si>
  <si>
    <t>005 C.S. SANIDAD MARITIMA</t>
  </si>
  <si>
    <t>313 MENTAL COMUNITARIO MI PERU</t>
  </si>
  <si>
    <t>905 CAP III METROPOLITANO DEL CALLAO</t>
  </si>
  <si>
    <t>003 HOSPITAL DE REHABILITACION</t>
  </si>
  <si>
    <t>218 CENTRO DE SALUD COMUNITARIO CALLAO</t>
  </si>
  <si>
    <t>NIVEL</t>
  </si>
  <si>
    <t>III_1</t>
  </si>
  <si>
    <t>II_2</t>
  </si>
  <si>
    <t>II_1</t>
  </si>
  <si>
    <t>II_E</t>
  </si>
  <si>
    <t>I_2</t>
  </si>
  <si>
    <t>I_3</t>
  </si>
  <si>
    <t>I_4</t>
  </si>
  <si>
    <t>FICHA N° 11 : PORCENTAJE DE PERSONAS DE 50 A 70 AÑOS DE EDAD QUE HAN REALIZADO TAMIZAJE DE CANCER DE COLON-RECTO</t>
  </si>
  <si>
    <t xml:space="preserve">LOGRO ESPERADO: V.Umbral + incremento del </t>
  </si>
  <si>
    <t>Personas del denominador a quienes que se les ha entregado el resultado del test de sangre oculta en heces y registradas en el HIS con diagnóstico definitivo, lab A (resultadopositivo) o N (resultado negativo) y código CPT 82270</t>
  </si>
  <si>
    <t>%</t>
  </si>
  <si>
    <t>I-3</t>
  </si>
  <si>
    <t>I-4</t>
  </si>
  <si>
    <t>DIRESA CALLAO</t>
  </si>
  <si>
    <t>FEBRERO</t>
  </si>
  <si>
    <t>MARZO</t>
  </si>
  <si>
    <r>
      <t xml:space="preserve">Fuente: Base HIS  </t>
    </r>
    <r>
      <rPr>
        <b/>
        <i/>
        <sz val="12"/>
        <color rgb="FFFF0000"/>
        <rFont val="Calibri"/>
        <family val="2"/>
        <scheme val="minor"/>
      </rPr>
      <t>(No se incluye Hospitl Ventanilla y EESS de salud mental por no tener poblacion asignada)</t>
    </r>
  </si>
  <si>
    <t>MAYO</t>
  </si>
  <si>
    <t>Total general</t>
  </si>
  <si>
    <t>Etiquetas de fila</t>
  </si>
  <si>
    <t>JUNIO</t>
  </si>
  <si>
    <t xml:space="preserve">Establecimientos </t>
  </si>
  <si>
    <t>CARMEN DE LA LEGUA</t>
  </si>
  <si>
    <t>JULIO</t>
  </si>
  <si>
    <t>Total de personas de 50 a 70 años con DOCUMENTO IDENTIDAD atendidos por todas las causas y registrados en el HIS</t>
  </si>
  <si>
    <t>AGOSTO</t>
  </si>
  <si>
    <t xml:space="preserve"> OCTUBRE</t>
  </si>
  <si>
    <t>MES</t>
  </si>
  <si>
    <t>TOTAL 2024</t>
  </si>
  <si>
    <t>UMBRAL OGTI MINSA
ANUAL 2023</t>
  </si>
  <si>
    <t>CONVENIO DE GESTION 2024</t>
  </si>
  <si>
    <t>UMBRAL (ANUAL 2023 con DNI)</t>
  </si>
  <si>
    <t>META
2024
%</t>
  </si>
  <si>
    <t xml:space="preserve">Total
Acumulado </t>
  </si>
  <si>
    <t xml:space="preserve">ACUMULABLE </t>
  </si>
  <si>
    <t>DESC_RED</t>
  </si>
  <si>
    <t>DESC_ESTABLECIMIENTO</t>
  </si>
  <si>
    <t>AÑO</t>
  </si>
  <si>
    <t>NUM</t>
  </si>
  <si>
    <t>DEN</t>
  </si>
  <si>
    <t>Suma de NUM</t>
  </si>
  <si>
    <t>Suma de DEN</t>
  </si>
  <si>
    <t>Etiquetas de columna</t>
  </si>
  <si>
    <t>Total Suma de NUM</t>
  </si>
  <si>
    <t>Total Suma de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</si>
</sst>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ial Narrow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0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 Light"/>
      <family val="2"/>
      <scheme val="maj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Arial"/>
      <family val="2"/>
    </font>
    <font>
      <b/>
      <i/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2"/>
      <color rgb="FFFF0000"/>
      <name val="Calibri Light"/>
      <family val="2"/>
      <scheme val="major"/>
    </font>
    <font>
      <b/>
      <sz val="12"/>
      <color rgb="FFFFFF00"/>
      <name val="Calibri"/>
      <family val="2"/>
      <scheme val="minor"/>
    </font>
    <font>
      <b/>
      <sz val="8"/>
      <color theme="0"/>
      <name val="Calibri Light"/>
      <family val="2"/>
      <scheme val="major"/>
    </font>
    <font>
      <b/>
      <sz val="8"/>
      <color rgb="FFFF0000"/>
      <name val="Calibri Light"/>
      <family val="2"/>
      <scheme val="major"/>
    </font>
    <font>
      <b/>
      <sz val="12"/>
      <color theme="0"/>
      <name val="Tahoma"/>
      <family val="2"/>
    </font>
    <font>
      <b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9" tint="-0.249977111117893"/>
        <bgColor theme="4" tint="0.79998168889431442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9" fontId="4" fillId="0" borderId="0" applyFont="0" applyFill="0" applyBorder="0" applyAlignment="0" applyProtection="0"/>
    <xf numFmtId="0" fontId="17" fillId="0" borderId="0"/>
    <xf numFmtId="9" fontId="4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horizontal="center"/>
    </xf>
    <xf numFmtId="0" fontId="5" fillId="3" borderId="1" xfId="3" applyFont="1" applyFill="1" applyBorder="1" applyAlignment="1" applyProtection="1">
      <alignment horizontal="left" vertical="center"/>
    </xf>
    <xf numFmtId="0" fontId="5" fillId="3" borderId="1" xfId="3" applyFont="1" applyFill="1" applyBorder="1" applyAlignment="1" applyProtection="1">
      <alignment horizontal="center" vertical="center"/>
    </xf>
    <xf numFmtId="0" fontId="4" fillId="0" borderId="0" xfId="3" applyAlignment="1" applyProtection="1"/>
    <xf numFmtId="1" fontId="6" fillId="0" borderId="1" xfId="3" applyNumberFormat="1" applyFont="1" applyBorder="1" applyAlignment="1" applyProtection="1">
      <alignment vertical="center"/>
    </xf>
    <xf numFmtId="1" fontId="6" fillId="4" borderId="1" xfId="3" applyNumberFormat="1" applyFont="1" applyFill="1" applyBorder="1" applyAlignment="1" applyProtection="1">
      <alignment vertical="center"/>
    </xf>
    <xf numFmtId="1" fontId="6" fillId="6" borderId="1" xfId="3" applyNumberFormat="1" applyFont="1" applyFill="1" applyBorder="1" applyAlignment="1" applyProtection="1">
      <alignment vertical="center"/>
    </xf>
    <xf numFmtId="0" fontId="8" fillId="0" borderId="0" xfId="3" applyFont="1" applyAlignment="1" applyProtection="1"/>
    <xf numFmtId="1" fontId="6" fillId="2" borderId="1" xfId="3" applyNumberFormat="1" applyFont="1" applyFill="1" applyBorder="1" applyAlignment="1" applyProtection="1">
      <alignment vertical="center"/>
    </xf>
    <xf numFmtId="0" fontId="9" fillId="0" borderId="0" xfId="2" applyFont="1"/>
    <xf numFmtId="1" fontId="10" fillId="5" borderId="1" xfId="4" applyNumberFormat="1" applyFont="1" applyFill="1" applyBorder="1" applyAlignment="1">
      <alignment horizontal="left" vertical="center"/>
    </xf>
    <xf numFmtId="1" fontId="10" fillId="0" borderId="1" xfId="4" applyNumberFormat="1" applyFont="1" applyBorder="1" applyAlignment="1">
      <alignment horizontal="left" vertical="center"/>
    </xf>
    <xf numFmtId="1" fontId="10" fillId="6" borderId="1" xfId="4" applyNumberFormat="1" applyFont="1" applyFill="1" applyBorder="1" applyAlignment="1">
      <alignment horizontal="left" vertical="center"/>
    </xf>
    <xf numFmtId="1" fontId="10" fillId="5" borderId="1" xfId="3" applyNumberFormat="1" applyFont="1" applyFill="1" applyBorder="1" applyAlignment="1" applyProtection="1">
      <alignment horizontal="left" vertical="center"/>
    </xf>
    <xf numFmtId="1" fontId="10" fillId="2" borderId="1" xfId="4" applyNumberFormat="1" applyFont="1" applyFill="1" applyBorder="1" applyAlignment="1">
      <alignment horizontal="left" vertical="center"/>
    </xf>
    <xf numFmtId="0" fontId="10" fillId="0" borderId="1" xfId="3" applyFont="1" applyBorder="1" applyAlignment="1" applyProtection="1"/>
    <xf numFmtId="0" fontId="10" fillId="0" borderId="0" xfId="3" applyFont="1" applyAlignment="1" applyProtection="1"/>
    <xf numFmtId="1" fontId="10" fillId="5" borderId="1" xfId="4" applyNumberFormat="1" applyFont="1" applyFill="1" applyBorder="1" applyAlignment="1">
      <alignment vertical="center"/>
    </xf>
    <xf numFmtId="1" fontId="10" fillId="7" borderId="1" xfId="4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10" fontId="11" fillId="0" borderId="1" xfId="6" applyNumberFormat="1" applyFont="1" applyFill="1" applyBorder="1" applyAlignment="1">
      <alignment horizontal="center"/>
    </xf>
    <xf numFmtId="0" fontId="11" fillId="0" borderId="0" xfId="0" applyFont="1" applyAlignment="1">
      <alignment horizontal="left" indent="1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9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13" fillId="0" borderId="0" xfId="0" applyFont="1"/>
    <xf numFmtId="164" fontId="16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3" fillId="2" borderId="0" xfId="0" applyFont="1" applyFill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wrapText="1"/>
    </xf>
    <xf numFmtId="0" fontId="16" fillId="0" borderId="0" xfId="0" applyFont="1" applyAlignment="1">
      <alignment horizontal="left" vertical="center" wrapText="1"/>
    </xf>
    <xf numFmtId="10" fontId="3" fillId="6" borderId="1" xfId="6" applyNumberFormat="1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left"/>
    </xf>
    <xf numFmtId="1" fontId="6" fillId="0" borderId="0" xfId="3" applyNumberFormat="1" applyFont="1" applyBorder="1" applyAlignment="1" applyProtection="1">
      <alignment horizontal="center" vertical="center"/>
    </xf>
    <xf numFmtId="0" fontId="4" fillId="0" borderId="0" xfId="3" applyAlignment="1" applyProtection="1">
      <alignment horizontal="center"/>
    </xf>
    <xf numFmtId="1" fontId="6" fillId="0" borderId="4" xfId="3" applyNumberFormat="1" applyFont="1" applyBorder="1" applyAlignment="1" applyProtection="1">
      <alignment horizontal="center" vertical="center"/>
    </xf>
    <xf numFmtId="0" fontId="4" fillId="0" borderId="1" xfId="3" applyBorder="1" applyAlignment="1" applyProtection="1"/>
    <xf numFmtId="0" fontId="4" fillId="0" borderId="1" xfId="3" applyBorder="1" applyAlignment="1" applyProtection="1">
      <alignment horizontal="center"/>
    </xf>
    <xf numFmtId="0" fontId="8" fillId="0" borderId="1" xfId="3" applyFont="1" applyBorder="1" applyAlignment="1" applyProtection="1"/>
    <xf numFmtId="0" fontId="15" fillId="0" borderId="1" xfId="3" applyFont="1" applyBorder="1" applyAlignment="1" applyProtection="1"/>
    <xf numFmtId="0" fontId="14" fillId="0" borderId="1" xfId="3" applyFont="1" applyBorder="1" applyAlignment="1" applyProtection="1"/>
    <xf numFmtId="1" fontId="25" fillId="0" borderId="1" xfId="3" applyNumberFormat="1" applyFont="1" applyBorder="1" applyAlignment="1" applyProtection="1">
      <alignment horizontal="center" vertical="center"/>
    </xf>
    <xf numFmtId="0" fontId="4" fillId="0" borderId="1" xfId="3" applyBorder="1" applyAlignment="1" applyProtection="1">
      <alignment horizontal="left"/>
    </xf>
    <xf numFmtId="0" fontId="8" fillId="0" borderId="1" xfId="3" applyFont="1" applyBorder="1" applyAlignment="1" applyProtection="1">
      <alignment horizontal="left"/>
    </xf>
    <xf numFmtId="0" fontId="4" fillId="0" borderId="1" xfId="3" applyFont="1" applyBorder="1" applyAlignment="1" applyProtection="1">
      <alignment horizontal="left"/>
    </xf>
    <xf numFmtId="0" fontId="0" fillId="0" borderId="1" xfId="3" applyFont="1" applyBorder="1" applyAlignment="1" applyProtection="1">
      <alignment horizontal="center"/>
    </xf>
    <xf numFmtId="9" fontId="24" fillId="0" borderId="0" xfId="0" applyNumberFormat="1" applyFont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3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6" fillId="0" borderId="0" xfId="0" applyFont="1" applyAlignment="1">
      <alignment horizontal="left" indent="1"/>
    </xf>
    <xf numFmtId="0" fontId="0" fillId="0" borderId="0" xfId="0" pivotButton="1"/>
    <xf numFmtId="0" fontId="1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indent="1"/>
    </xf>
    <xf numFmtId="0" fontId="28" fillId="13" borderId="1" xfId="0" applyFont="1" applyFill="1" applyBorder="1" applyAlignment="1">
      <alignment vertical="center"/>
    </xf>
    <xf numFmtId="0" fontId="28" fillId="13" borderId="1" xfId="0" applyFont="1" applyFill="1" applyBorder="1" applyAlignment="1">
      <alignment horizontal="center" vertical="center"/>
    </xf>
    <xf numFmtId="0" fontId="28" fillId="13" borderId="2" xfId="0" applyFont="1" applyFill="1" applyBorder="1" applyAlignment="1">
      <alignment vertical="center"/>
    </xf>
    <xf numFmtId="0" fontId="11" fillId="8" borderId="1" xfId="0" applyFont="1" applyFill="1" applyBorder="1" applyAlignment="1">
      <alignment horizontal="left"/>
    </xf>
    <xf numFmtId="0" fontId="11" fillId="8" borderId="1" xfId="0" applyFont="1" applyFill="1" applyBorder="1" applyAlignment="1">
      <alignment horizontal="center"/>
    </xf>
    <xf numFmtId="0" fontId="22" fillId="15" borderId="6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vertical="center"/>
    </xf>
    <xf numFmtId="0" fontId="29" fillId="6" borderId="6" xfId="0" applyFont="1" applyFill="1" applyBorder="1" applyAlignment="1">
      <alignment horizontal="center" vertical="center" wrapText="1"/>
    </xf>
    <xf numFmtId="164" fontId="11" fillId="0" borderId="1" xfId="6" applyNumberFormat="1" applyFont="1" applyFill="1" applyBorder="1" applyAlignment="1">
      <alignment horizontal="center"/>
    </xf>
    <xf numFmtId="164" fontId="11" fillId="8" borderId="1" xfId="6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0" fontId="11" fillId="4" borderId="1" xfId="6" applyNumberFormat="1" applyFont="1" applyFill="1" applyBorder="1" applyAlignment="1">
      <alignment horizontal="center"/>
    </xf>
    <xf numFmtId="10" fontId="3" fillId="4" borderId="1" xfId="6" applyNumberFormat="1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0" applyFont="1"/>
    <xf numFmtId="0" fontId="31" fillId="15" borderId="6" xfId="0" applyFont="1" applyFill="1" applyBorder="1" applyAlignment="1">
      <alignment horizontal="center" vertical="center" wrapText="1"/>
    </xf>
    <xf numFmtId="10" fontId="33" fillId="7" borderId="1" xfId="8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164" fontId="13" fillId="7" borderId="1" xfId="0" applyNumberFormat="1" applyFont="1" applyFill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14" fillId="8" borderId="0" xfId="0" applyFont="1" applyFill="1" applyAlignment="1">
      <alignment horizontal="center" vertical="center"/>
    </xf>
    <xf numFmtId="0" fontId="0" fillId="0" borderId="0" xfId="0" applyAlignment="1">
      <alignment horizontal="left" indent="1"/>
    </xf>
    <xf numFmtId="0" fontId="11" fillId="3" borderId="1" xfId="0" applyFont="1" applyFill="1" applyBorder="1" applyAlignment="1">
      <alignment horizontal="center"/>
    </xf>
    <xf numFmtId="0" fontId="28" fillId="14" borderId="2" xfId="0" applyFont="1" applyFill="1" applyBorder="1" applyAlignment="1">
      <alignment horizontal="center" vertical="center" wrapText="1"/>
    </xf>
    <xf numFmtId="0" fontId="28" fillId="14" borderId="3" xfId="0" applyFont="1" applyFill="1" applyBorder="1" applyAlignment="1">
      <alignment horizontal="center" vertical="center"/>
    </xf>
    <xf numFmtId="0" fontId="28" fillId="14" borderId="4" xfId="0" applyFont="1" applyFill="1" applyBorder="1" applyAlignment="1">
      <alignment horizontal="center" vertical="center"/>
    </xf>
    <xf numFmtId="0" fontId="30" fillId="3" borderId="1" xfId="0" quotePrefix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0" fillId="13" borderId="2" xfId="0" applyFont="1" applyFill="1" applyBorder="1" applyAlignment="1">
      <alignment horizontal="center" vertical="center" wrapText="1"/>
    </xf>
    <xf numFmtId="0" fontId="30" fillId="13" borderId="3" xfId="0" applyFont="1" applyFill="1" applyBorder="1" applyAlignment="1">
      <alignment horizontal="center" vertical="center"/>
    </xf>
    <xf numFmtId="0" fontId="30" fillId="13" borderId="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3" xfId="0" applyFont="1" applyFill="1" applyBorder="1" applyAlignment="1">
      <alignment horizontal="center" vertical="center"/>
    </xf>
    <xf numFmtId="0" fontId="19" fillId="13" borderId="4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0" fillId="0" borderId="0" xfId="0" applyNumberFormat="1"/>
  </cellXfs>
  <cellStyles count="9">
    <cellStyle name="Normal" xfId="0" builtinId="0"/>
    <cellStyle name="Normal 2" xfId="1" xr:uid="{00000000-0005-0000-0000-000001000000}"/>
    <cellStyle name="Normal 2 2" xfId="4" xr:uid="{00000000-0005-0000-0000-000002000000}"/>
    <cellStyle name="Normal 3" xfId="2" xr:uid="{00000000-0005-0000-0000-000003000000}"/>
    <cellStyle name="Normal 3 2" xfId="5" xr:uid="{00000000-0005-0000-0000-000004000000}"/>
    <cellStyle name="Normal 4" xfId="3" xr:uid="{00000000-0005-0000-0000-000005000000}"/>
    <cellStyle name="Normal 5" xfId="7" xr:uid="{00000000-0005-0000-0000-000006000000}"/>
    <cellStyle name="Porcentaje" xfId="6" builtinId="5"/>
    <cellStyle name="Porcentual 2 2" xfId="8" xr:uid="{00000000-0005-0000-0000-000008000000}"/>
  </cellStyles>
  <dxfs count="26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6CAF1"/>
      <color rgb="FFCCCCFF"/>
      <color rgb="FFCC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850900</xdr:colOff>
      <xdr:row>0</xdr:row>
      <xdr:rowOff>114301</xdr:rowOff>
    </xdr:from>
    <xdr:to>
      <xdr:col>0</xdr:col>
      <xdr:colOff>2425700</xdr:colOff>
      <xdr:row>0</xdr:row>
      <xdr:rowOff>825500</xdr:rowOff>
    </xdr:to>
    <xdr:pic>
      <xdr:nvPicPr>
        <xdr:cNvPr id="4" name="Imagen 3" descr="C:\Users\ryangali\Downloads\LOGO GRC (2)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900" y="114301"/>
          <a:ext cx="1574800" cy="7111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539751</xdr:colOff>
      <xdr:row>0</xdr:row>
      <xdr:rowOff>82551</xdr:rowOff>
    </xdr:from>
    <xdr:to>
      <xdr:col>7</xdr:col>
      <xdr:colOff>1127126</xdr:colOff>
      <xdr:row>0</xdr:row>
      <xdr:rowOff>749300</xdr:rowOff>
    </xdr:to>
    <xdr:pic>
      <xdr:nvPicPr>
        <xdr:cNvPr id="5" name="Imagen 4" descr="Logotipo&#10;&#10;Descripción generada automáticamente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0851" y="82551"/>
          <a:ext cx="1336675" cy="6667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 Valentin Coral Loli" refreshedDate="45674.669459722223" createdVersion="7" refreshedVersion="7" minRefreshableVersion="3" recordCount="144" xr:uid="{200FFC7F-C158-4BC8-9473-FE894A3F535A}">
  <cacheSource type="worksheet">
    <worksheetSource ref="A1:G145" sheet="NOMINAL"/>
  </cacheSource>
  <cacheFields count="7">
    <cacheField name="RENAES" numFmtId="0">
      <sharedItems containsSemiMixedTypes="0" containsString="0" containsNumber="1" containsInteger="1" minValue="6221" maxValue="31271"/>
    </cacheField>
    <cacheField name="DESC_RED" numFmtId="0">
      <sharedItems count="3">
        <s v="BONILLA - LA PUNTA"/>
        <s v="BEPECA"/>
        <s v="VENTANILLA"/>
      </sharedItems>
    </cacheField>
    <cacheField name="DESC_ESTABLECIMIENTO" numFmtId="0">
      <sharedItems count="12">
        <s v="102 C.S. ALBERTO BARTON"/>
        <s v="218 CENTRO DE SALUD COMUNITARIO CALLAO"/>
        <s v="112 C.S. NESTOR GAMBETTA"/>
        <s v="301 C.S.M.I. PACHACUTEC PERU - COREA"/>
        <s v="204 C.S. SESQUICENTENARIO"/>
        <s v="313 C.S. MARQUEZ"/>
        <s v="216 MENTAL COMUNITARIO LA PERLA"/>
        <s v="211 C.S.M.I. BELLAVISTA PERU - COREA"/>
        <s v="312 P.S. MI PERU"/>
        <s v="214 C.S. CARMEN DE LA LEGUA"/>
        <s v="115 C.S. ACAPULCO"/>
        <s v="310 C.S. VILLA LOS REYES"/>
      </sharedItems>
    </cacheField>
    <cacheField name="AÑO" numFmtId="0">
      <sharedItems containsSemiMixedTypes="0" containsString="0" containsNumber="1" containsInteger="1" minValue="2024" maxValue="2024"/>
    </cacheField>
    <cacheField name="MES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DEN" numFmtId="0">
      <sharedItems containsSemiMixedTypes="0" containsString="0" containsNumber="1" containsInteger="1" minValue="14" maxValue="7979"/>
    </cacheField>
    <cacheField name="NUM" numFmtId="0">
      <sharedItems containsSemiMixedTypes="0" containsString="0" containsNumber="1" containsInteger="1" minValue="0" maxValue="5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4">
  <r>
    <n v="6221"/>
    <x v="0"/>
    <x v="0"/>
    <n v="2024"/>
    <x v="0"/>
    <n v="744"/>
    <n v="39"/>
  </r>
  <r>
    <n v="31271"/>
    <x v="1"/>
    <x v="1"/>
    <n v="2024"/>
    <x v="0"/>
    <n v="14"/>
    <n v="0"/>
  </r>
  <r>
    <n v="6228"/>
    <x v="0"/>
    <x v="2"/>
    <n v="2024"/>
    <x v="0"/>
    <n v="695"/>
    <n v="23"/>
  </r>
  <r>
    <n v="7314"/>
    <x v="2"/>
    <x v="3"/>
    <n v="2024"/>
    <x v="0"/>
    <n v="487"/>
    <n v="0"/>
  </r>
  <r>
    <n v="6239"/>
    <x v="1"/>
    <x v="4"/>
    <n v="2024"/>
    <x v="0"/>
    <n v="590"/>
    <n v="0"/>
  </r>
  <r>
    <n v="6238"/>
    <x v="2"/>
    <x v="5"/>
    <n v="2024"/>
    <x v="0"/>
    <n v="578"/>
    <n v="0"/>
  </r>
  <r>
    <n v="26983"/>
    <x v="1"/>
    <x v="6"/>
    <n v="2024"/>
    <x v="0"/>
    <n v="119"/>
    <n v="0"/>
  </r>
  <r>
    <n v="6249"/>
    <x v="1"/>
    <x v="7"/>
    <n v="2024"/>
    <x v="0"/>
    <n v="2132"/>
    <n v="5"/>
  </r>
  <r>
    <n v="6260"/>
    <x v="2"/>
    <x v="8"/>
    <n v="2024"/>
    <x v="0"/>
    <n v="958"/>
    <n v="17"/>
  </r>
  <r>
    <n v="6252"/>
    <x v="1"/>
    <x v="9"/>
    <n v="2024"/>
    <x v="0"/>
    <n v="697"/>
    <n v="2"/>
  </r>
  <r>
    <n v="6230"/>
    <x v="0"/>
    <x v="10"/>
    <n v="2024"/>
    <x v="0"/>
    <n v="463"/>
    <n v="1"/>
  </r>
  <r>
    <n v="6256"/>
    <x v="2"/>
    <x v="11"/>
    <n v="2024"/>
    <x v="0"/>
    <n v="476"/>
    <n v="5"/>
  </r>
  <r>
    <n v="6221"/>
    <x v="0"/>
    <x v="0"/>
    <n v="2024"/>
    <x v="1"/>
    <n v="1265"/>
    <n v="174"/>
  </r>
  <r>
    <n v="31271"/>
    <x v="1"/>
    <x v="1"/>
    <n v="2024"/>
    <x v="1"/>
    <n v="22"/>
    <n v="0"/>
  </r>
  <r>
    <n v="6228"/>
    <x v="0"/>
    <x v="2"/>
    <n v="2024"/>
    <x v="1"/>
    <n v="1153"/>
    <n v="47"/>
  </r>
  <r>
    <n v="7314"/>
    <x v="2"/>
    <x v="3"/>
    <n v="2024"/>
    <x v="1"/>
    <n v="822"/>
    <n v="0"/>
  </r>
  <r>
    <n v="6239"/>
    <x v="1"/>
    <x v="4"/>
    <n v="2024"/>
    <x v="1"/>
    <n v="1005"/>
    <n v="10"/>
  </r>
  <r>
    <n v="6238"/>
    <x v="2"/>
    <x v="5"/>
    <n v="2024"/>
    <x v="1"/>
    <n v="1012"/>
    <n v="0"/>
  </r>
  <r>
    <n v="26983"/>
    <x v="1"/>
    <x v="6"/>
    <n v="2024"/>
    <x v="1"/>
    <n v="194"/>
    <n v="0"/>
  </r>
  <r>
    <n v="6249"/>
    <x v="1"/>
    <x v="7"/>
    <n v="2024"/>
    <x v="1"/>
    <n v="2908"/>
    <n v="42"/>
  </r>
  <r>
    <n v="6260"/>
    <x v="2"/>
    <x v="8"/>
    <n v="2024"/>
    <x v="1"/>
    <n v="1625"/>
    <n v="82"/>
  </r>
  <r>
    <n v="6252"/>
    <x v="1"/>
    <x v="9"/>
    <n v="2024"/>
    <x v="1"/>
    <n v="1095"/>
    <n v="7"/>
  </r>
  <r>
    <n v="6230"/>
    <x v="0"/>
    <x v="10"/>
    <n v="2024"/>
    <x v="1"/>
    <n v="796"/>
    <n v="1"/>
  </r>
  <r>
    <n v="6256"/>
    <x v="2"/>
    <x v="11"/>
    <n v="2024"/>
    <x v="1"/>
    <n v="861"/>
    <n v="42"/>
  </r>
  <r>
    <n v="6221"/>
    <x v="0"/>
    <x v="0"/>
    <n v="2024"/>
    <x v="2"/>
    <n v="1674"/>
    <n v="275"/>
  </r>
  <r>
    <n v="31271"/>
    <x v="1"/>
    <x v="1"/>
    <n v="2024"/>
    <x v="2"/>
    <n v="23"/>
    <n v="0"/>
  </r>
  <r>
    <n v="6228"/>
    <x v="0"/>
    <x v="2"/>
    <n v="2024"/>
    <x v="2"/>
    <n v="1528"/>
    <n v="47"/>
  </r>
  <r>
    <n v="7314"/>
    <x v="2"/>
    <x v="3"/>
    <n v="2024"/>
    <x v="2"/>
    <n v="1383"/>
    <n v="0"/>
  </r>
  <r>
    <n v="6239"/>
    <x v="1"/>
    <x v="4"/>
    <n v="2024"/>
    <x v="2"/>
    <n v="1369"/>
    <n v="34"/>
  </r>
  <r>
    <n v="6238"/>
    <x v="2"/>
    <x v="5"/>
    <n v="2024"/>
    <x v="2"/>
    <n v="1277"/>
    <n v="0"/>
  </r>
  <r>
    <n v="26983"/>
    <x v="1"/>
    <x v="6"/>
    <n v="2024"/>
    <x v="2"/>
    <n v="239"/>
    <n v="0"/>
  </r>
  <r>
    <n v="6249"/>
    <x v="1"/>
    <x v="7"/>
    <n v="2024"/>
    <x v="2"/>
    <n v="3565"/>
    <n v="90"/>
  </r>
  <r>
    <n v="6260"/>
    <x v="2"/>
    <x v="8"/>
    <n v="2024"/>
    <x v="2"/>
    <n v="2249"/>
    <n v="121"/>
  </r>
  <r>
    <n v="6252"/>
    <x v="1"/>
    <x v="9"/>
    <n v="2024"/>
    <x v="2"/>
    <n v="1308"/>
    <n v="9"/>
  </r>
  <r>
    <n v="6230"/>
    <x v="0"/>
    <x v="10"/>
    <n v="2024"/>
    <x v="2"/>
    <n v="1082"/>
    <n v="2"/>
  </r>
  <r>
    <n v="6256"/>
    <x v="2"/>
    <x v="11"/>
    <n v="2024"/>
    <x v="2"/>
    <n v="1161"/>
    <n v="64"/>
  </r>
  <r>
    <n v="6221"/>
    <x v="0"/>
    <x v="0"/>
    <n v="2024"/>
    <x v="3"/>
    <n v="2215"/>
    <n v="276"/>
  </r>
  <r>
    <n v="31271"/>
    <x v="1"/>
    <x v="1"/>
    <n v="2024"/>
    <x v="3"/>
    <n v="25"/>
    <n v="0"/>
  </r>
  <r>
    <n v="6228"/>
    <x v="0"/>
    <x v="2"/>
    <n v="2024"/>
    <x v="3"/>
    <n v="1989"/>
    <n v="62"/>
  </r>
  <r>
    <n v="7314"/>
    <x v="2"/>
    <x v="3"/>
    <n v="2024"/>
    <x v="3"/>
    <n v="1919"/>
    <n v="1"/>
  </r>
  <r>
    <n v="6239"/>
    <x v="1"/>
    <x v="4"/>
    <n v="2024"/>
    <x v="3"/>
    <n v="1689"/>
    <n v="34"/>
  </r>
  <r>
    <n v="6238"/>
    <x v="2"/>
    <x v="5"/>
    <n v="2024"/>
    <x v="3"/>
    <n v="1562"/>
    <n v="0"/>
  </r>
  <r>
    <n v="26983"/>
    <x v="1"/>
    <x v="6"/>
    <n v="2024"/>
    <x v="3"/>
    <n v="270"/>
    <n v="0"/>
  </r>
  <r>
    <n v="6249"/>
    <x v="1"/>
    <x v="7"/>
    <n v="2024"/>
    <x v="3"/>
    <n v="4283"/>
    <n v="110"/>
  </r>
  <r>
    <n v="6260"/>
    <x v="2"/>
    <x v="8"/>
    <n v="2024"/>
    <x v="3"/>
    <n v="2967"/>
    <n v="173"/>
  </r>
  <r>
    <n v="6252"/>
    <x v="1"/>
    <x v="9"/>
    <n v="2024"/>
    <x v="3"/>
    <n v="1734"/>
    <n v="10"/>
  </r>
  <r>
    <n v="6230"/>
    <x v="0"/>
    <x v="10"/>
    <n v="2024"/>
    <x v="3"/>
    <n v="1430"/>
    <n v="19"/>
  </r>
  <r>
    <n v="6256"/>
    <x v="2"/>
    <x v="11"/>
    <n v="2024"/>
    <x v="3"/>
    <n v="1562"/>
    <n v="107"/>
  </r>
  <r>
    <n v="6221"/>
    <x v="0"/>
    <x v="0"/>
    <n v="2024"/>
    <x v="4"/>
    <n v="2573"/>
    <n v="276"/>
  </r>
  <r>
    <n v="31271"/>
    <x v="1"/>
    <x v="1"/>
    <n v="2024"/>
    <x v="4"/>
    <n v="33"/>
    <n v="0"/>
  </r>
  <r>
    <n v="6228"/>
    <x v="0"/>
    <x v="2"/>
    <n v="2024"/>
    <x v="4"/>
    <n v="2576"/>
    <n v="71"/>
  </r>
  <r>
    <n v="7314"/>
    <x v="2"/>
    <x v="3"/>
    <n v="2024"/>
    <x v="4"/>
    <n v="2391"/>
    <n v="12"/>
  </r>
  <r>
    <n v="6239"/>
    <x v="1"/>
    <x v="4"/>
    <n v="2024"/>
    <x v="4"/>
    <n v="2020"/>
    <n v="42"/>
  </r>
  <r>
    <n v="6238"/>
    <x v="2"/>
    <x v="5"/>
    <n v="2024"/>
    <x v="4"/>
    <n v="1879"/>
    <n v="6"/>
  </r>
  <r>
    <n v="26983"/>
    <x v="1"/>
    <x v="6"/>
    <n v="2024"/>
    <x v="4"/>
    <n v="294"/>
    <n v="0"/>
  </r>
  <r>
    <n v="6249"/>
    <x v="1"/>
    <x v="7"/>
    <n v="2024"/>
    <x v="4"/>
    <n v="5147"/>
    <n v="115"/>
  </r>
  <r>
    <n v="6260"/>
    <x v="2"/>
    <x v="8"/>
    <n v="2024"/>
    <x v="4"/>
    <n v="3505"/>
    <n v="173"/>
  </r>
  <r>
    <n v="6252"/>
    <x v="1"/>
    <x v="9"/>
    <n v="2024"/>
    <x v="4"/>
    <n v="2126"/>
    <n v="35"/>
  </r>
  <r>
    <n v="6230"/>
    <x v="0"/>
    <x v="10"/>
    <n v="2024"/>
    <x v="4"/>
    <n v="1970"/>
    <n v="30"/>
  </r>
  <r>
    <n v="6256"/>
    <x v="2"/>
    <x v="11"/>
    <n v="2024"/>
    <x v="4"/>
    <n v="1825"/>
    <n v="107"/>
  </r>
  <r>
    <n v="6221"/>
    <x v="0"/>
    <x v="0"/>
    <n v="2024"/>
    <x v="5"/>
    <n v="2954"/>
    <n v="278"/>
  </r>
  <r>
    <n v="31271"/>
    <x v="1"/>
    <x v="1"/>
    <n v="2024"/>
    <x v="5"/>
    <n v="35"/>
    <n v="0"/>
  </r>
  <r>
    <n v="6228"/>
    <x v="0"/>
    <x v="2"/>
    <n v="2024"/>
    <x v="5"/>
    <n v="3010"/>
    <n v="71"/>
  </r>
  <r>
    <n v="7314"/>
    <x v="2"/>
    <x v="3"/>
    <n v="2024"/>
    <x v="5"/>
    <n v="2746"/>
    <n v="18"/>
  </r>
  <r>
    <n v="6239"/>
    <x v="1"/>
    <x v="4"/>
    <n v="2024"/>
    <x v="5"/>
    <n v="2249"/>
    <n v="42"/>
  </r>
  <r>
    <n v="6238"/>
    <x v="2"/>
    <x v="5"/>
    <n v="2024"/>
    <x v="5"/>
    <n v="2260"/>
    <n v="8"/>
  </r>
  <r>
    <n v="26983"/>
    <x v="1"/>
    <x v="6"/>
    <n v="2024"/>
    <x v="5"/>
    <n v="325"/>
    <n v="0"/>
  </r>
  <r>
    <n v="6249"/>
    <x v="1"/>
    <x v="7"/>
    <n v="2024"/>
    <x v="5"/>
    <n v="5816"/>
    <n v="119"/>
  </r>
  <r>
    <n v="6260"/>
    <x v="2"/>
    <x v="8"/>
    <n v="2024"/>
    <x v="5"/>
    <n v="3776"/>
    <n v="206"/>
  </r>
  <r>
    <n v="6252"/>
    <x v="1"/>
    <x v="9"/>
    <n v="2024"/>
    <x v="5"/>
    <n v="2340"/>
    <n v="36"/>
  </r>
  <r>
    <n v="6230"/>
    <x v="0"/>
    <x v="10"/>
    <n v="2024"/>
    <x v="5"/>
    <n v="2295"/>
    <n v="111"/>
  </r>
  <r>
    <n v="6256"/>
    <x v="2"/>
    <x v="11"/>
    <n v="2024"/>
    <x v="5"/>
    <n v="2004"/>
    <n v="107"/>
  </r>
  <r>
    <n v="6221"/>
    <x v="0"/>
    <x v="0"/>
    <n v="2024"/>
    <x v="6"/>
    <n v="3344"/>
    <n v="278"/>
  </r>
  <r>
    <n v="31271"/>
    <x v="1"/>
    <x v="1"/>
    <n v="2024"/>
    <x v="6"/>
    <n v="43"/>
    <n v="0"/>
  </r>
  <r>
    <n v="6228"/>
    <x v="0"/>
    <x v="2"/>
    <n v="2024"/>
    <x v="6"/>
    <n v="3418"/>
    <n v="71"/>
  </r>
  <r>
    <n v="7314"/>
    <x v="2"/>
    <x v="3"/>
    <n v="2024"/>
    <x v="6"/>
    <n v="3122"/>
    <n v="18"/>
  </r>
  <r>
    <n v="6239"/>
    <x v="1"/>
    <x v="4"/>
    <n v="2024"/>
    <x v="6"/>
    <n v="2470"/>
    <n v="42"/>
  </r>
  <r>
    <n v="6238"/>
    <x v="2"/>
    <x v="5"/>
    <n v="2024"/>
    <x v="6"/>
    <n v="2523"/>
    <n v="8"/>
  </r>
  <r>
    <n v="26983"/>
    <x v="1"/>
    <x v="6"/>
    <n v="2024"/>
    <x v="6"/>
    <n v="354"/>
    <n v="0"/>
  </r>
  <r>
    <n v="6249"/>
    <x v="1"/>
    <x v="7"/>
    <n v="2024"/>
    <x v="6"/>
    <n v="6391"/>
    <n v="120"/>
  </r>
  <r>
    <n v="6260"/>
    <x v="2"/>
    <x v="8"/>
    <n v="2024"/>
    <x v="6"/>
    <n v="4284"/>
    <n v="226"/>
  </r>
  <r>
    <n v="6252"/>
    <x v="1"/>
    <x v="9"/>
    <n v="2024"/>
    <x v="6"/>
    <n v="2614"/>
    <n v="36"/>
  </r>
  <r>
    <n v="6230"/>
    <x v="0"/>
    <x v="10"/>
    <n v="2024"/>
    <x v="6"/>
    <n v="2591"/>
    <n v="114"/>
  </r>
  <r>
    <n v="6256"/>
    <x v="2"/>
    <x v="11"/>
    <n v="2024"/>
    <x v="6"/>
    <n v="2277"/>
    <n v="107"/>
  </r>
  <r>
    <n v="6221"/>
    <x v="0"/>
    <x v="0"/>
    <n v="2024"/>
    <x v="7"/>
    <n v="3624"/>
    <n v="279"/>
  </r>
  <r>
    <n v="31271"/>
    <x v="1"/>
    <x v="1"/>
    <n v="2024"/>
    <x v="7"/>
    <n v="55"/>
    <n v="0"/>
  </r>
  <r>
    <n v="6228"/>
    <x v="0"/>
    <x v="2"/>
    <n v="2024"/>
    <x v="7"/>
    <n v="3647"/>
    <n v="71"/>
  </r>
  <r>
    <n v="7314"/>
    <x v="2"/>
    <x v="3"/>
    <n v="2024"/>
    <x v="7"/>
    <n v="3433"/>
    <n v="18"/>
  </r>
  <r>
    <n v="6239"/>
    <x v="1"/>
    <x v="4"/>
    <n v="2024"/>
    <x v="7"/>
    <n v="2661"/>
    <n v="42"/>
  </r>
  <r>
    <n v="6238"/>
    <x v="2"/>
    <x v="5"/>
    <n v="2024"/>
    <x v="7"/>
    <n v="2702"/>
    <n v="8"/>
  </r>
  <r>
    <n v="26983"/>
    <x v="1"/>
    <x v="6"/>
    <n v="2024"/>
    <x v="7"/>
    <n v="373"/>
    <n v="0"/>
  </r>
  <r>
    <n v="6249"/>
    <x v="1"/>
    <x v="7"/>
    <n v="2024"/>
    <x v="7"/>
    <n v="6763"/>
    <n v="129"/>
  </r>
  <r>
    <n v="6260"/>
    <x v="2"/>
    <x v="8"/>
    <n v="2024"/>
    <x v="7"/>
    <n v="4583"/>
    <n v="271"/>
  </r>
  <r>
    <n v="6252"/>
    <x v="1"/>
    <x v="9"/>
    <n v="2024"/>
    <x v="7"/>
    <n v="2849"/>
    <n v="43"/>
  </r>
  <r>
    <n v="6230"/>
    <x v="0"/>
    <x v="10"/>
    <n v="2024"/>
    <x v="7"/>
    <n v="2768"/>
    <n v="114"/>
  </r>
  <r>
    <n v="6256"/>
    <x v="2"/>
    <x v="11"/>
    <n v="2024"/>
    <x v="7"/>
    <n v="2491"/>
    <n v="107"/>
  </r>
  <r>
    <n v="6221"/>
    <x v="0"/>
    <x v="0"/>
    <n v="2024"/>
    <x v="8"/>
    <n v="3928"/>
    <n v="279"/>
  </r>
  <r>
    <n v="31271"/>
    <x v="1"/>
    <x v="1"/>
    <n v="2024"/>
    <x v="8"/>
    <n v="61"/>
    <n v="0"/>
  </r>
  <r>
    <n v="6228"/>
    <x v="0"/>
    <x v="2"/>
    <n v="2024"/>
    <x v="8"/>
    <n v="3929"/>
    <n v="72"/>
  </r>
  <r>
    <n v="7314"/>
    <x v="2"/>
    <x v="3"/>
    <n v="2024"/>
    <x v="8"/>
    <n v="3737"/>
    <n v="19"/>
  </r>
  <r>
    <n v="6239"/>
    <x v="1"/>
    <x v="4"/>
    <n v="2024"/>
    <x v="8"/>
    <n v="2830"/>
    <n v="71"/>
  </r>
  <r>
    <n v="6238"/>
    <x v="2"/>
    <x v="5"/>
    <n v="2024"/>
    <x v="8"/>
    <n v="2874"/>
    <n v="9"/>
  </r>
  <r>
    <n v="26983"/>
    <x v="1"/>
    <x v="6"/>
    <n v="2024"/>
    <x v="8"/>
    <n v="395"/>
    <n v="0"/>
  </r>
  <r>
    <n v="6249"/>
    <x v="1"/>
    <x v="7"/>
    <n v="2024"/>
    <x v="8"/>
    <n v="7105"/>
    <n v="136"/>
  </r>
  <r>
    <n v="6260"/>
    <x v="2"/>
    <x v="8"/>
    <n v="2024"/>
    <x v="8"/>
    <n v="4901"/>
    <n v="322"/>
  </r>
  <r>
    <n v="6252"/>
    <x v="1"/>
    <x v="9"/>
    <n v="2024"/>
    <x v="8"/>
    <n v="3072"/>
    <n v="61"/>
  </r>
  <r>
    <n v="6230"/>
    <x v="0"/>
    <x v="10"/>
    <n v="2024"/>
    <x v="8"/>
    <n v="3022"/>
    <n v="115"/>
  </r>
  <r>
    <n v="6256"/>
    <x v="2"/>
    <x v="11"/>
    <n v="2024"/>
    <x v="8"/>
    <n v="2677"/>
    <n v="107"/>
  </r>
  <r>
    <n v="6221"/>
    <x v="0"/>
    <x v="0"/>
    <n v="2024"/>
    <x v="9"/>
    <n v="4244"/>
    <n v="370"/>
  </r>
  <r>
    <n v="31271"/>
    <x v="1"/>
    <x v="1"/>
    <n v="2024"/>
    <x v="9"/>
    <n v="63"/>
    <n v="0"/>
  </r>
  <r>
    <n v="6228"/>
    <x v="0"/>
    <x v="2"/>
    <n v="2024"/>
    <x v="9"/>
    <n v="4152"/>
    <n v="72"/>
  </r>
  <r>
    <n v="7314"/>
    <x v="2"/>
    <x v="3"/>
    <n v="2024"/>
    <x v="9"/>
    <n v="4029"/>
    <n v="30"/>
  </r>
  <r>
    <n v="6239"/>
    <x v="1"/>
    <x v="4"/>
    <n v="2024"/>
    <x v="9"/>
    <n v="2953"/>
    <n v="106"/>
  </r>
  <r>
    <n v="6238"/>
    <x v="2"/>
    <x v="5"/>
    <n v="2024"/>
    <x v="9"/>
    <n v="2991"/>
    <n v="9"/>
  </r>
  <r>
    <n v="26983"/>
    <x v="1"/>
    <x v="6"/>
    <n v="2024"/>
    <x v="9"/>
    <n v="413"/>
    <n v="0"/>
  </r>
  <r>
    <n v="6249"/>
    <x v="1"/>
    <x v="7"/>
    <n v="2024"/>
    <x v="9"/>
    <n v="7402"/>
    <n v="141"/>
  </r>
  <r>
    <n v="6260"/>
    <x v="2"/>
    <x v="8"/>
    <n v="2024"/>
    <x v="9"/>
    <n v="5122"/>
    <n v="370"/>
  </r>
  <r>
    <n v="6252"/>
    <x v="1"/>
    <x v="9"/>
    <n v="2024"/>
    <x v="9"/>
    <n v="3332"/>
    <n v="87"/>
  </r>
  <r>
    <n v="6230"/>
    <x v="0"/>
    <x v="10"/>
    <n v="2024"/>
    <x v="9"/>
    <n v="3212"/>
    <n v="118"/>
  </r>
  <r>
    <n v="6256"/>
    <x v="2"/>
    <x v="11"/>
    <n v="2024"/>
    <x v="9"/>
    <n v="2807"/>
    <n v="115"/>
  </r>
  <r>
    <n v="6221"/>
    <x v="0"/>
    <x v="0"/>
    <n v="2024"/>
    <x v="10"/>
    <n v="4462"/>
    <n v="477"/>
  </r>
  <r>
    <n v="31271"/>
    <x v="1"/>
    <x v="1"/>
    <n v="2024"/>
    <x v="10"/>
    <n v="65"/>
    <n v="0"/>
  </r>
  <r>
    <n v="6228"/>
    <x v="0"/>
    <x v="2"/>
    <n v="2024"/>
    <x v="10"/>
    <n v="4346"/>
    <n v="73"/>
  </r>
  <r>
    <n v="7314"/>
    <x v="2"/>
    <x v="3"/>
    <n v="2024"/>
    <x v="10"/>
    <n v="4332"/>
    <n v="119"/>
  </r>
  <r>
    <n v="6239"/>
    <x v="1"/>
    <x v="4"/>
    <n v="2024"/>
    <x v="10"/>
    <n v="3066"/>
    <n v="111"/>
  </r>
  <r>
    <n v="6238"/>
    <x v="2"/>
    <x v="5"/>
    <n v="2024"/>
    <x v="10"/>
    <n v="3128"/>
    <n v="40"/>
  </r>
  <r>
    <n v="26983"/>
    <x v="1"/>
    <x v="6"/>
    <n v="2024"/>
    <x v="10"/>
    <n v="445"/>
    <n v="0"/>
  </r>
  <r>
    <n v="6249"/>
    <x v="1"/>
    <x v="7"/>
    <n v="2024"/>
    <x v="10"/>
    <n v="7717"/>
    <n v="157"/>
  </r>
  <r>
    <n v="6260"/>
    <x v="2"/>
    <x v="8"/>
    <n v="2024"/>
    <x v="10"/>
    <n v="5378"/>
    <n v="444"/>
  </r>
  <r>
    <n v="6252"/>
    <x v="1"/>
    <x v="9"/>
    <n v="2024"/>
    <x v="10"/>
    <n v="3469"/>
    <n v="150"/>
  </r>
  <r>
    <n v="6230"/>
    <x v="0"/>
    <x v="10"/>
    <n v="2024"/>
    <x v="10"/>
    <n v="3412"/>
    <n v="125"/>
  </r>
  <r>
    <n v="6256"/>
    <x v="2"/>
    <x v="11"/>
    <n v="2024"/>
    <x v="10"/>
    <n v="2926"/>
    <n v="146"/>
  </r>
  <r>
    <n v="6221"/>
    <x v="0"/>
    <x v="0"/>
    <n v="2024"/>
    <x v="11"/>
    <n v="4583"/>
    <n v="483"/>
  </r>
  <r>
    <n v="31271"/>
    <x v="1"/>
    <x v="1"/>
    <n v="2024"/>
    <x v="11"/>
    <n v="71"/>
    <n v="0"/>
  </r>
  <r>
    <n v="6228"/>
    <x v="0"/>
    <x v="2"/>
    <n v="2024"/>
    <x v="11"/>
    <n v="4528"/>
    <n v="94"/>
  </r>
  <r>
    <n v="7314"/>
    <x v="2"/>
    <x v="3"/>
    <n v="2024"/>
    <x v="11"/>
    <n v="4555"/>
    <n v="189"/>
  </r>
  <r>
    <n v="6239"/>
    <x v="1"/>
    <x v="4"/>
    <n v="2024"/>
    <x v="11"/>
    <n v="3169"/>
    <n v="114"/>
  </r>
  <r>
    <n v="6238"/>
    <x v="2"/>
    <x v="5"/>
    <n v="2024"/>
    <x v="11"/>
    <n v="3242"/>
    <n v="41"/>
  </r>
  <r>
    <n v="26983"/>
    <x v="1"/>
    <x v="6"/>
    <n v="2024"/>
    <x v="11"/>
    <n v="470"/>
    <n v="0"/>
  </r>
  <r>
    <n v="6249"/>
    <x v="1"/>
    <x v="7"/>
    <n v="2024"/>
    <x v="11"/>
    <n v="7979"/>
    <n v="163"/>
  </r>
  <r>
    <n v="6260"/>
    <x v="2"/>
    <x v="8"/>
    <n v="2024"/>
    <x v="11"/>
    <n v="5568"/>
    <n v="503"/>
  </r>
  <r>
    <n v="6252"/>
    <x v="1"/>
    <x v="9"/>
    <n v="2024"/>
    <x v="11"/>
    <n v="3556"/>
    <n v="195"/>
  </r>
  <r>
    <n v="6230"/>
    <x v="0"/>
    <x v="10"/>
    <n v="2024"/>
    <x v="11"/>
    <n v="3560"/>
    <n v="152"/>
  </r>
  <r>
    <n v="6256"/>
    <x v="2"/>
    <x v="11"/>
    <n v="2024"/>
    <x v="11"/>
    <n v="3055"/>
    <n v="17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72EB87-817B-417B-81B2-4167BDA72E20}" name="TablaDinámica4" cacheId="14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AA19" firstHeaderRow="1" firstDataRow="3" firstDataCol="1"/>
  <pivotFields count="7">
    <pivotField showAll="0"/>
    <pivotField axis="axisRow" showAll="0">
      <items count="4">
        <item x="0"/>
        <item x="1"/>
        <item x="2"/>
        <item t="default"/>
      </items>
    </pivotField>
    <pivotField axis="axisRow" showAll="0">
      <items count="13">
        <item x="0"/>
        <item x="2"/>
        <item x="10"/>
        <item x="4"/>
        <item x="7"/>
        <item x="9"/>
        <item h="1" x="6"/>
        <item h="1" x="1"/>
        <item x="3"/>
        <item x="11"/>
        <item x="8"/>
        <item x="5"/>
        <item t="default"/>
      </items>
    </pivotField>
    <pivotField showAll="0"/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/>
    <pivotField dataField="1" showAll="0"/>
  </pivotFields>
  <rowFields count="2">
    <field x="1"/>
    <field x="2"/>
  </rowFields>
  <rowItems count="14">
    <i>
      <x/>
    </i>
    <i r="1">
      <x/>
    </i>
    <i r="1">
      <x v="1"/>
    </i>
    <i r="1">
      <x v="2"/>
    </i>
    <i>
      <x v="1"/>
    </i>
    <i r="1">
      <x v="3"/>
    </i>
    <i r="1">
      <x v="4"/>
    </i>
    <i r="1">
      <x v="5"/>
    </i>
    <i>
      <x v="2"/>
    </i>
    <i r="1">
      <x v="8"/>
    </i>
    <i r="1">
      <x v="9"/>
    </i>
    <i r="1">
      <x v="10"/>
    </i>
    <i r="1">
      <x v="11"/>
    </i>
    <i t="grand">
      <x/>
    </i>
  </rowItems>
  <colFields count="2">
    <field x="4"/>
    <field x="-2"/>
  </colFields>
  <colItems count="26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>
      <x v="6"/>
      <x/>
    </i>
    <i r="1" i="1">
      <x v="1"/>
    </i>
    <i>
      <x v="7"/>
      <x/>
    </i>
    <i r="1" i="1">
      <x v="1"/>
    </i>
    <i>
      <x v="8"/>
      <x/>
    </i>
    <i r="1" i="1">
      <x v="1"/>
    </i>
    <i>
      <x v="9"/>
      <x/>
    </i>
    <i r="1" i="1">
      <x v="1"/>
    </i>
    <i>
      <x v="10"/>
      <x/>
    </i>
    <i r="1" i="1">
      <x v="1"/>
    </i>
    <i>
      <x v="11"/>
      <x/>
    </i>
    <i r="1" i="1">
      <x v="1"/>
    </i>
    <i t="grand">
      <x/>
    </i>
    <i t="grand" i="1">
      <x/>
    </i>
  </colItems>
  <dataFields count="2">
    <dataField name="Suma de NUM" fld="6" baseField="0" baseItem="0"/>
    <dataField name="Suma de DEN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0"/>
  <sheetViews>
    <sheetView topLeftCell="A45" workbookViewId="0">
      <selection activeCell="E60" sqref="A1:E60"/>
    </sheetView>
  </sheetViews>
  <sheetFormatPr baseColWidth="10" defaultRowHeight="15" x14ac:dyDescent="0.25"/>
  <cols>
    <col min="1" max="1" width="53.85546875" style="4" bestFit="1" customWidth="1"/>
    <col min="2" max="2" width="10.28515625" style="4" bestFit="1" customWidth="1"/>
    <col min="3" max="3" width="10.28515625" style="43" customWidth="1"/>
    <col min="4" max="4" width="15" style="8" customWidth="1"/>
    <col min="5" max="5" width="30.28515625" style="8" bestFit="1" customWidth="1"/>
    <col min="6" max="16384" width="11.42578125" style="4"/>
  </cols>
  <sheetData>
    <row r="1" spans="1:5" ht="18" x14ac:dyDescent="0.25">
      <c r="A1" s="3" t="s">
        <v>60</v>
      </c>
      <c r="B1" s="2" t="s">
        <v>57</v>
      </c>
      <c r="C1" s="3" t="s">
        <v>154</v>
      </c>
      <c r="D1" s="2" t="s">
        <v>58</v>
      </c>
      <c r="E1" s="2" t="s">
        <v>59</v>
      </c>
    </row>
    <row r="2" spans="1:5" x14ac:dyDescent="0.25">
      <c r="A2" s="10" t="s">
        <v>53</v>
      </c>
      <c r="B2" s="5" t="s">
        <v>61</v>
      </c>
      <c r="C2" s="42" t="s">
        <v>155</v>
      </c>
      <c r="D2" s="6"/>
      <c r="E2" s="6"/>
    </row>
    <row r="3" spans="1:5" x14ac:dyDescent="0.25">
      <c r="A3" s="11" t="s">
        <v>48</v>
      </c>
      <c r="B3" s="5" t="s">
        <v>62</v>
      </c>
      <c r="C3" s="44" t="s">
        <v>156</v>
      </c>
      <c r="D3" s="6"/>
      <c r="E3" s="6"/>
    </row>
    <row r="4" spans="1:5" x14ac:dyDescent="0.25">
      <c r="A4" s="11" t="s">
        <v>55</v>
      </c>
      <c r="B4" s="5" t="s">
        <v>63</v>
      </c>
      <c r="C4" s="44" t="s">
        <v>157</v>
      </c>
      <c r="D4" s="6"/>
      <c r="E4" s="6"/>
    </row>
    <row r="5" spans="1:5" x14ac:dyDescent="0.25">
      <c r="A5" s="11" t="s">
        <v>152</v>
      </c>
      <c r="B5" s="5" t="s">
        <v>64</v>
      </c>
      <c r="C5" s="44" t="s">
        <v>158</v>
      </c>
      <c r="D5" s="6"/>
      <c r="E5" s="6"/>
    </row>
    <row r="6" spans="1:5" x14ac:dyDescent="0.25">
      <c r="A6" s="11" t="s">
        <v>145</v>
      </c>
      <c r="B6" s="5" t="s">
        <v>65</v>
      </c>
      <c r="C6" s="44" t="s">
        <v>159</v>
      </c>
      <c r="D6" s="6"/>
      <c r="E6" s="6"/>
    </row>
    <row r="7" spans="1:5" x14ac:dyDescent="0.25">
      <c r="A7" s="11" t="s">
        <v>149</v>
      </c>
      <c r="B7" s="5" t="s">
        <v>66</v>
      </c>
      <c r="C7" s="44" t="s">
        <v>159</v>
      </c>
      <c r="D7" s="6"/>
      <c r="E7" s="6"/>
    </row>
    <row r="8" spans="1:5" x14ac:dyDescent="0.25">
      <c r="A8" s="11" t="s">
        <v>68</v>
      </c>
      <c r="B8" s="5" t="s">
        <v>67</v>
      </c>
      <c r="C8" s="44" t="s">
        <v>160</v>
      </c>
      <c r="D8" s="6"/>
      <c r="E8" s="6"/>
    </row>
    <row r="9" spans="1:5" x14ac:dyDescent="0.25">
      <c r="A9" s="11" t="s">
        <v>54</v>
      </c>
      <c r="B9" s="5" t="s">
        <v>69</v>
      </c>
      <c r="C9" s="44" t="s">
        <v>159</v>
      </c>
      <c r="D9" s="6"/>
      <c r="E9" s="6"/>
    </row>
    <row r="10" spans="1:5" x14ac:dyDescent="0.25">
      <c r="A10" s="11" t="s">
        <v>146</v>
      </c>
      <c r="B10" s="5" t="s">
        <v>70</v>
      </c>
      <c r="C10" s="44" t="s">
        <v>159</v>
      </c>
      <c r="D10" s="6"/>
      <c r="E10" s="6"/>
    </row>
    <row r="11" spans="1:5" x14ac:dyDescent="0.25">
      <c r="A11" s="12" t="s">
        <v>42</v>
      </c>
      <c r="B11" s="5" t="s">
        <v>71</v>
      </c>
      <c r="C11" s="44" t="s">
        <v>159</v>
      </c>
      <c r="D11" s="5" t="s">
        <v>72</v>
      </c>
      <c r="E11" s="5" t="s">
        <v>73</v>
      </c>
    </row>
    <row r="12" spans="1:5" x14ac:dyDescent="0.25">
      <c r="A12" s="11" t="s">
        <v>26</v>
      </c>
      <c r="B12" s="5" t="s">
        <v>74</v>
      </c>
      <c r="C12" s="44" t="s">
        <v>160</v>
      </c>
      <c r="D12" s="5" t="s">
        <v>72</v>
      </c>
      <c r="E12" s="5" t="s">
        <v>73</v>
      </c>
    </row>
    <row r="13" spans="1:5" x14ac:dyDescent="0.25">
      <c r="A13" s="11" t="s">
        <v>33</v>
      </c>
      <c r="B13" s="5" t="s">
        <v>75</v>
      </c>
      <c r="C13" s="44" t="s">
        <v>159</v>
      </c>
      <c r="D13" s="5" t="s">
        <v>72</v>
      </c>
      <c r="E13" s="5" t="s">
        <v>73</v>
      </c>
    </row>
    <row r="14" spans="1:5" x14ac:dyDescent="0.25">
      <c r="A14" s="11" t="s">
        <v>45</v>
      </c>
      <c r="B14" s="5" t="s">
        <v>76</v>
      </c>
      <c r="C14" s="44" t="s">
        <v>159</v>
      </c>
      <c r="D14" s="5" t="s">
        <v>72</v>
      </c>
      <c r="E14" s="5" t="s">
        <v>73</v>
      </c>
    </row>
    <row r="15" spans="1:5" x14ac:dyDescent="0.25">
      <c r="A15" s="11" t="s">
        <v>46</v>
      </c>
      <c r="B15" s="5" t="s">
        <v>77</v>
      </c>
      <c r="C15" s="44" t="s">
        <v>159</v>
      </c>
      <c r="D15" s="5" t="s">
        <v>72</v>
      </c>
      <c r="E15" s="5" t="s">
        <v>73</v>
      </c>
    </row>
    <row r="16" spans="1:5" x14ac:dyDescent="0.25">
      <c r="A16" s="11" t="s">
        <v>34</v>
      </c>
      <c r="B16" s="5" t="s">
        <v>78</v>
      </c>
      <c r="C16" s="44" t="s">
        <v>159</v>
      </c>
      <c r="D16" s="5" t="s">
        <v>72</v>
      </c>
      <c r="E16" s="5" t="s">
        <v>79</v>
      </c>
    </row>
    <row r="17" spans="1:5" x14ac:dyDescent="0.25">
      <c r="A17" s="11" t="s">
        <v>36</v>
      </c>
      <c r="B17" s="5" t="s">
        <v>80</v>
      </c>
      <c r="C17" s="44" t="s">
        <v>159</v>
      </c>
      <c r="D17" s="5" t="s">
        <v>72</v>
      </c>
      <c r="E17" s="5" t="s">
        <v>79</v>
      </c>
    </row>
    <row r="18" spans="1:5" x14ac:dyDescent="0.25">
      <c r="A18" s="11" t="s">
        <v>38</v>
      </c>
      <c r="B18" s="5" t="s">
        <v>81</v>
      </c>
      <c r="C18" s="44" t="s">
        <v>159</v>
      </c>
      <c r="D18" s="5" t="s">
        <v>72</v>
      </c>
      <c r="E18" s="5" t="s">
        <v>79</v>
      </c>
    </row>
    <row r="19" spans="1:5" x14ac:dyDescent="0.25">
      <c r="A19" s="13" t="s">
        <v>17</v>
      </c>
      <c r="B19" s="7" t="s">
        <v>83</v>
      </c>
      <c r="C19" s="44" t="s">
        <v>159</v>
      </c>
      <c r="D19" s="7" t="s">
        <v>72</v>
      </c>
      <c r="E19" s="7" t="s">
        <v>82</v>
      </c>
    </row>
    <row r="20" spans="1:5" x14ac:dyDescent="0.25">
      <c r="A20" s="11" t="s">
        <v>43</v>
      </c>
      <c r="B20" s="5" t="s">
        <v>84</v>
      </c>
      <c r="C20" s="44" t="s">
        <v>159</v>
      </c>
      <c r="D20" s="5" t="s">
        <v>72</v>
      </c>
      <c r="E20" s="5" t="s">
        <v>82</v>
      </c>
    </row>
    <row r="21" spans="1:5" x14ac:dyDescent="0.25">
      <c r="A21" s="11" t="s">
        <v>25</v>
      </c>
      <c r="B21" s="5" t="s">
        <v>85</v>
      </c>
      <c r="C21" s="44" t="s">
        <v>159</v>
      </c>
      <c r="D21" s="5" t="s">
        <v>72</v>
      </c>
      <c r="E21" s="5" t="s">
        <v>82</v>
      </c>
    </row>
    <row r="22" spans="1:5" x14ac:dyDescent="0.25">
      <c r="A22" s="11" t="s">
        <v>28</v>
      </c>
      <c r="B22" s="5" t="s">
        <v>86</v>
      </c>
      <c r="C22" s="44" t="s">
        <v>161</v>
      </c>
      <c r="D22" s="5" t="s">
        <v>72</v>
      </c>
      <c r="E22" s="5" t="s">
        <v>87</v>
      </c>
    </row>
    <row r="23" spans="1:5" x14ac:dyDescent="0.25">
      <c r="A23" s="14" t="s">
        <v>30</v>
      </c>
      <c r="B23" s="5" t="s">
        <v>88</v>
      </c>
      <c r="C23" s="44" t="s">
        <v>159</v>
      </c>
      <c r="D23" s="5" t="s">
        <v>72</v>
      </c>
      <c r="E23" s="5" t="s">
        <v>87</v>
      </c>
    </row>
    <row r="24" spans="1:5" x14ac:dyDescent="0.25">
      <c r="A24" s="11" t="s">
        <v>23</v>
      </c>
      <c r="B24" s="5" t="s">
        <v>89</v>
      </c>
      <c r="C24" s="44" t="s">
        <v>161</v>
      </c>
      <c r="D24" s="5" t="s">
        <v>72</v>
      </c>
      <c r="E24" s="5" t="s">
        <v>90</v>
      </c>
    </row>
    <row r="25" spans="1:5" x14ac:dyDescent="0.25">
      <c r="A25" s="11" t="s">
        <v>11</v>
      </c>
      <c r="B25" s="5" t="s">
        <v>91</v>
      </c>
      <c r="C25" s="44" t="s">
        <v>159</v>
      </c>
      <c r="D25" s="5" t="s">
        <v>72</v>
      </c>
      <c r="E25" s="5" t="s">
        <v>90</v>
      </c>
    </row>
    <row r="26" spans="1:5" x14ac:dyDescent="0.25">
      <c r="A26" s="12" t="s">
        <v>15</v>
      </c>
      <c r="B26" s="5" t="s">
        <v>92</v>
      </c>
      <c r="C26" s="44" t="s">
        <v>159</v>
      </c>
      <c r="D26" s="5" t="s">
        <v>93</v>
      </c>
      <c r="E26" s="5" t="s">
        <v>94</v>
      </c>
    </row>
    <row r="27" spans="1:5" x14ac:dyDescent="0.25">
      <c r="A27" s="15" t="s">
        <v>22</v>
      </c>
      <c r="B27" s="9" t="s">
        <v>95</v>
      </c>
      <c r="C27" s="44" t="s">
        <v>159</v>
      </c>
      <c r="D27" s="9" t="s">
        <v>93</v>
      </c>
      <c r="E27" s="9" t="s">
        <v>94</v>
      </c>
    </row>
    <row r="28" spans="1:5" x14ac:dyDescent="0.25">
      <c r="A28" s="12" t="s">
        <v>31</v>
      </c>
      <c r="B28" s="5" t="s">
        <v>96</v>
      </c>
      <c r="C28" s="44" t="s">
        <v>159</v>
      </c>
      <c r="D28" s="5" t="s">
        <v>93</v>
      </c>
      <c r="E28" s="5" t="s">
        <v>94</v>
      </c>
    </row>
    <row r="29" spans="1:5" x14ac:dyDescent="0.25">
      <c r="A29" s="12" t="s">
        <v>0</v>
      </c>
      <c r="B29" s="5" t="s">
        <v>97</v>
      </c>
      <c r="C29" s="44" t="s">
        <v>160</v>
      </c>
      <c r="D29" s="5" t="s">
        <v>93</v>
      </c>
      <c r="E29" s="5" t="s">
        <v>98</v>
      </c>
    </row>
    <row r="30" spans="1:5" x14ac:dyDescent="0.25">
      <c r="A30" s="12" t="s">
        <v>9</v>
      </c>
      <c r="B30" s="5" t="s">
        <v>99</v>
      </c>
      <c r="C30" s="44" t="s">
        <v>159</v>
      </c>
      <c r="D30" s="5" t="s">
        <v>93</v>
      </c>
      <c r="E30" s="5" t="s">
        <v>98</v>
      </c>
    </row>
    <row r="31" spans="1:5" x14ac:dyDescent="0.25">
      <c r="A31" s="12" t="s">
        <v>19</v>
      </c>
      <c r="B31" s="5" t="s">
        <v>100</v>
      </c>
      <c r="C31" s="44" t="s">
        <v>159</v>
      </c>
      <c r="D31" s="5" t="s">
        <v>93</v>
      </c>
      <c r="E31" s="5" t="s">
        <v>98</v>
      </c>
    </row>
    <row r="32" spans="1:5" x14ac:dyDescent="0.25">
      <c r="A32" s="12" t="s">
        <v>10</v>
      </c>
      <c r="B32" s="5" t="s">
        <v>101</v>
      </c>
      <c r="C32" s="44" t="s">
        <v>159</v>
      </c>
      <c r="D32" s="5" t="s">
        <v>93</v>
      </c>
      <c r="E32" s="5" t="s">
        <v>98</v>
      </c>
    </row>
    <row r="33" spans="1:5" x14ac:dyDescent="0.25">
      <c r="A33" s="12" t="s">
        <v>8</v>
      </c>
      <c r="B33" s="5" t="s">
        <v>102</v>
      </c>
      <c r="C33" s="44" t="s">
        <v>159</v>
      </c>
      <c r="D33" s="5" t="s">
        <v>93</v>
      </c>
      <c r="E33" s="5" t="s">
        <v>103</v>
      </c>
    </row>
    <row r="34" spans="1:5" x14ac:dyDescent="0.25">
      <c r="A34" s="12" t="s">
        <v>13</v>
      </c>
      <c r="B34" s="5" t="s">
        <v>104</v>
      </c>
      <c r="C34" s="44" t="s">
        <v>159</v>
      </c>
      <c r="D34" s="5" t="s">
        <v>93</v>
      </c>
      <c r="E34" s="5" t="s">
        <v>103</v>
      </c>
    </row>
    <row r="35" spans="1:5" x14ac:dyDescent="0.25">
      <c r="A35" s="12" t="s">
        <v>24</v>
      </c>
      <c r="B35" s="5" t="s">
        <v>105</v>
      </c>
      <c r="C35" s="44" t="s">
        <v>159</v>
      </c>
      <c r="D35" s="5" t="s">
        <v>93</v>
      </c>
      <c r="E35" s="5" t="s">
        <v>103</v>
      </c>
    </row>
    <row r="36" spans="1:5" x14ac:dyDescent="0.25">
      <c r="A36" s="11" t="s">
        <v>4</v>
      </c>
      <c r="B36" s="5" t="s">
        <v>106</v>
      </c>
      <c r="C36" s="44" t="s">
        <v>161</v>
      </c>
      <c r="D36" s="5" t="s">
        <v>93</v>
      </c>
      <c r="E36" s="5" t="s">
        <v>107</v>
      </c>
    </row>
    <row r="37" spans="1:5" x14ac:dyDescent="0.25">
      <c r="A37" s="16" t="s">
        <v>7</v>
      </c>
      <c r="B37" s="5" t="s">
        <v>108</v>
      </c>
      <c r="C37" s="44" t="s">
        <v>159</v>
      </c>
      <c r="D37" s="5" t="s">
        <v>93</v>
      </c>
      <c r="E37" s="5" t="s">
        <v>107</v>
      </c>
    </row>
    <row r="38" spans="1:5" x14ac:dyDescent="0.25">
      <c r="A38" s="16" t="s">
        <v>6</v>
      </c>
      <c r="B38" s="5" t="s">
        <v>109</v>
      </c>
      <c r="C38" s="44" t="s">
        <v>159</v>
      </c>
      <c r="D38" s="5" t="s">
        <v>93</v>
      </c>
      <c r="E38" s="5" t="s">
        <v>107</v>
      </c>
    </row>
    <row r="39" spans="1:5" x14ac:dyDescent="0.25">
      <c r="A39" s="16" t="s">
        <v>16</v>
      </c>
      <c r="B39" s="5" t="s">
        <v>110</v>
      </c>
      <c r="C39" s="44" t="s">
        <v>160</v>
      </c>
      <c r="D39" s="5" t="s">
        <v>93</v>
      </c>
      <c r="E39" s="5" t="s">
        <v>107</v>
      </c>
    </row>
    <row r="40" spans="1:5" x14ac:dyDescent="0.25">
      <c r="A40" s="16" t="s">
        <v>5</v>
      </c>
      <c r="B40" s="5" t="s">
        <v>111</v>
      </c>
      <c r="C40" s="44" t="s">
        <v>159</v>
      </c>
      <c r="D40" s="5" t="s">
        <v>93</v>
      </c>
      <c r="E40" s="5" t="s">
        <v>107</v>
      </c>
    </row>
    <row r="41" spans="1:5" x14ac:dyDescent="0.25">
      <c r="A41" s="17" t="s">
        <v>47</v>
      </c>
      <c r="B41" s="5" t="s">
        <v>112</v>
      </c>
      <c r="C41" s="44" t="s">
        <v>161</v>
      </c>
      <c r="D41" s="5" t="s">
        <v>113</v>
      </c>
      <c r="E41" s="5" t="s">
        <v>114</v>
      </c>
    </row>
    <row r="42" spans="1:5" x14ac:dyDescent="0.25">
      <c r="A42" s="16" t="s">
        <v>40</v>
      </c>
      <c r="B42" s="5" t="s">
        <v>115</v>
      </c>
      <c r="C42" s="44" t="s">
        <v>159</v>
      </c>
      <c r="D42" s="5" t="s">
        <v>113</v>
      </c>
      <c r="E42" s="5" t="s">
        <v>114</v>
      </c>
    </row>
    <row r="43" spans="1:5" x14ac:dyDescent="0.25">
      <c r="A43" s="16" t="s">
        <v>32</v>
      </c>
      <c r="B43" s="5" t="s">
        <v>116</v>
      </c>
      <c r="C43" s="44" t="s">
        <v>159</v>
      </c>
      <c r="D43" s="5" t="s">
        <v>113</v>
      </c>
      <c r="E43" s="5" t="s">
        <v>114</v>
      </c>
    </row>
    <row r="44" spans="1:5" x14ac:dyDescent="0.25">
      <c r="A44" s="16" t="s">
        <v>29</v>
      </c>
      <c r="B44" s="5" t="s">
        <v>117</v>
      </c>
      <c r="C44" s="44" t="s">
        <v>159</v>
      </c>
      <c r="D44" s="5" t="s">
        <v>113</v>
      </c>
      <c r="E44" s="5" t="s">
        <v>114</v>
      </c>
    </row>
    <row r="45" spans="1:5" x14ac:dyDescent="0.25">
      <c r="A45" s="16" t="s">
        <v>21</v>
      </c>
      <c r="B45" s="5" t="s">
        <v>118</v>
      </c>
      <c r="C45" s="44" t="s">
        <v>159</v>
      </c>
      <c r="D45" s="5" t="s">
        <v>113</v>
      </c>
      <c r="E45" s="5" t="s">
        <v>114</v>
      </c>
    </row>
    <row r="46" spans="1:5" x14ac:dyDescent="0.25">
      <c r="A46" s="11" t="s">
        <v>27</v>
      </c>
      <c r="B46" s="5" t="s">
        <v>119</v>
      </c>
      <c r="C46" s="44" t="s">
        <v>159</v>
      </c>
      <c r="D46" s="5" t="s">
        <v>113</v>
      </c>
      <c r="E46" s="5" t="s">
        <v>120</v>
      </c>
    </row>
    <row r="47" spans="1:5" x14ac:dyDescent="0.25">
      <c r="A47" s="11" t="s">
        <v>41</v>
      </c>
      <c r="B47" s="5" t="s">
        <v>121</v>
      </c>
      <c r="C47" s="44" t="s">
        <v>159</v>
      </c>
      <c r="D47" s="5" t="s">
        <v>113</v>
      </c>
      <c r="E47" s="5" t="s">
        <v>120</v>
      </c>
    </row>
    <row r="48" spans="1:5" x14ac:dyDescent="0.25">
      <c r="A48" s="11" t="s">
        <v>2</v>
      </c>
      <c r="B48" s="5" t="s">
        <v>122</v>
      </c>
      <c r="C48" s="44" t="s">
        <v>159</v>
      </c>
      <c r="D48" s="5" t="s">
        <v>113</v>
      </c>
      <c r="E48" s="5" t="s">
        <v>120</v>
      </c>
    </row>
    <row r="49" spans="1:5" x14ac:dyDescent="0.25">
      <c r="A49" s="11" t="s">
        <v>20</v>
      </c>
      <c r="B49" s="5" t="s">
        <v>123</v>
      </c>
      <c r="C49" s="44" t="s">
        <v>159</v>
      </c>
      <c r="D49" s="5" t="s">
        <v>113</v>
      </c>
      <c r="E49" s="5" t="s">
        <v>120</v>
      </c>
    </row>
    <row r="50" spans="1:5" x14ac:dyDescent="0.25">
      <c r="A50" s="11" t="s">
        <v>37</v>
      </c>
      <c r="B50" s="5" t="s">
        <v>124</v>
      </c>
      <c r="C50" s="44" t="s">
        <v>161</v>
      </c>
      <c r="D50" s="5" t="s">
        <v>113</v>
      </c>
      <c r="E50" s="5" t="s">
        <v>125</v>
      </c>
    </row>
    <row r="51" spans="1:5" x14ac:dyDescent="0.25">
      <c r="A51" s="11" t="s">
        <v>14</v>
      </c>
      <c r="B51" s="5" t="s">
        <v>126</v>
      </c>
      <c r="C51" s="44" t="s">
        <v>161</v>
      </c>
      <c r="D51" s="5" t="s">
        <v>113</v>
      </c>
      <c r="E51" s="5" t="s">
        <v>125</v>
      </c>
    </row>
    <row r="52" spans="1:5" x14ac:dyDescent="0.25">
      <c r="A52" s="11" t="s">
        <v>35</v>
      </c>
      <c r="B52" s="5" t="s">
        <v>127</v>
      </c>
      <c r="C52" s="44" t="s">
        <v>159</v>
      </c>
      <c r="D52" s="5" t="s">
        <v>113</v>
      </c>
      <c r="E52" s="5" t="s">
        <v>125</v>
      </c>
    </row>
    <row r="53" spans="1:5" x14ac:dyDescent="0.25">
      <c r="A53" s="18" t="s">
        <v>18</v>
      </c>
      <c r="B53" s="5" t="s">
        <v>128</v>
      </c>
      <c r="C53" s="44" t="s">
        <v>161</v>
      </c>
      <c r="D53" s="5" t="s">
        <v>113</v>
      </c>
      <c r="E53" s="5" t="s">
        <v>129</v>
      </c>
    </row>
    <row r="54" spans="1:5" x14ac:dyDescent="0.25">
      <c r="A54" s="11" t="s">
        <v>39</v>
      </c>
      <c r="B54" s="5" t="s">
        <v>130</v>
      </c>
      <c r="C54" s="44" t="s">
        <v>159</v>
      </c>
      <c r="D54" s="5" t="s">
        <v>113</v>
      </c>
      <c r="E54" s="5" t="s">
        <v>129</v>
      </c>
    </row>
    <row r="55" spans="1:5" x14ac:dyDescent="0.25">
      <c r="A55" s="19" t="s">
        <v>44</v>
      </c>
      <c r="B55" s="5" t="s">
        <v>131</v>
      </c>
      <c r="C55" s="44" t="s">
        <v>159</v>
      </c>
      <c r="D55" s="5" t="s">
        <v>113</v>
      </c>
      <c r="E55" s="5" t="s">
        <v>129</v>
      </c>
    </row>
    <row r="56" spans="1:5" x14ac:dyDescent="0.25">
      <c r="A56" s="48" t="s">
        <v>147</v>
      </c>
      <c r="B56" s="53">
        <v>26983</v>
      </c>
      <c r="C56" s="50" t="s">
        <v>160</v>
      </c>
      <c r="D56" s="49"/>
      <c r="E56" s="49"/>
    </row>
    <row r="57" spans="1:5" x14ac:dyDescent="0.25">
      <c r="A57" s="47" t="s">
        <v>151</v>
      </c>
      <c r="B57" s="52">
        <v>27563</v>
      </c>
      <c r="C57" s="54" t="s">
        <v>159</v>
      </c>
      <c r="D57" s="47"/>
      <c r="E57" s="47"/>
    </row>
    <row r="58" spans="1:5" x14ac:dyDescent="0.25">
      <c r="A58" s="47" t="s">
        <v>148</v>
      </c>
      <c r="B58" s="52">
        <v>29132</v>
      </c>
      <c r="C58" s="54" t="s">
        <v>160</v>
      </c>
      <c r="D58" s="47"/>
      <c r="E58" s="47"/>
    </row>
    <row r="59" spans="1:5" x14ac:dyDescent="0.25">
      <c r="A59" s="45" t="s">
        <v>153</v>
      </c>
      <c r="B59" s="51">
        <v>9999167</v>
      </c>
      <c r="C59" s="46" t="s">
        <v>160</v>
      </c>
      <c r="D59" s="47"/>
      <c r="E59" s="47"/>
    </row>
    <row r="60" spans="1:5" x14ac:dyDescent="0.25">
      <c r="A60" s="45" t="s">
        <v>150</v>
      </c>
      <c r="B60" s="51">
        <v>29381</v>
      </c>
      <c r="C60" s="46" t="s">
        <v>160</v>
      </c>
      <c r="D60" s="47"/>
      <c r="E60" s="47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BB183-CD11-451C-ADDA-CFEFC1AE01FC}">
  <dimension ref="A3:AA19"/>
  <sheetViews>
    <sheetView topLeftCell="N1" workbookViewId="0">
      <selection activeCell="X6" sqref="X6:Y18"/>
    </sheetView>
  </sheetViews>
  <sheetFormatPr baseColWidth="10" defaultRowHeight="15" x14ac:dyDescent="0.25"/>
  <cols>
    <col min="1" max="1" width="40.28515625" bestFit="1" customWidth="1"/>
    <col min="2" max="2" width="22.42578125" bestFit="1" customWidth="1"/>
    <col min="3" max="3" width="12.7109375" bestFit="1" customWidth="1"/>
    <col min="4" max="4" width="13.7109375" bestFit="1" customWidth="1"/>
    <col min="5" max="5" width="12.7109375" bestFit="1" customWidth="1"/>
    <col min="6" max="6" width="13.7109375" bestFit="1" customWidth="1"/>
    <col min="7" max="7" width="12.7109375" bestFit="1" customWidth="1"/>
    <col min="8" max="8" width="13.7109375" bestFit="1" customWidth="1"/>
    <col min="9" max="9" width="12.7109375" bestFit="1" customWidth="1"/>
    <col min="10" max="10" width="13.7109375" bestFit="1" customWidth="1"/>
    <col min="11" max="11" width="12.7109375" bestFit="1" customWidth="1"/>
    <col min="12" max="12" width="13.7109375" bestFit="1" customWidth="1"/>
    <col min="13" max="13" width="12.7109375" bestFit="1" customWidth="1"/>
    <col min="14" max="14" width="13.7109375" bestFit="1" customWidth="1"/>
    <col min="15" max="15" width="12.7109375" bestFit="1" customWidth="1"/>
    <col min="16" max="16" width="13.7109375" bestFit="1" customWidth="1"/>
    <col min="17" max="17" width="12.7109375" bestFit="1" customWidth="1"/>
    <col min="18" max="18" width="13.7109375" bestFit="1" customWidth="1"/>
    <col min="19" max="19" width="12.7109375" bestFit="1" customWidth="1"/>
    <col min="20" max="20" width="13.7109375" bestFit="1" customWidth="1"/>
    <col min="21" max="21" width="12.7109375" bestFit="1" customWidth="1"/>
    <col min="22" max="22" width="13.7109375" bestFit="1" customWidth="1"/>
    <col min="23" max="23" width="12.7109375" bestFit="1" customWidth="1"/>
    <col min="24" max="24" width="13.7109375" bestFit="1" customWidth="1"/>
    <col min="25" max="25" width="12.7109375" bestFit="1" customWidth="1"/>
    <col min="26" max="26" width="18.7109375" bestFit="1" customWidth="1"/>
    <col min="27" max="27" width="17.7109375" bestFit="1" customWidth="1"/>
  </cols>
  <sheetData>
    <row r="3" spans="1:27" x14ac:dyDescent="0.25">
      <c r="B3" s="62" t="s">
        <v>197</v>
      </c>
    </row>
    <row r="4" spans="1:27" x14ac:dyDescent="0.25">
      <c r="B4">
        <v>1</v>
      </c>
      <c r="D4">
        <v>2</v>
      </c>
      <c r="F4">
        <v>3</v>
      </c>
      <c r="H4">
        <v>4</v>
      </c>
      <c r="J4">
        <v>5</v>
      </c>
      <c r="L4">
        <v>6</v>
      </c>
      <c r="N4">
        <v>7</v>
      </c>
      <c r="P4">
        <v>8</v>
      </c>
      <c r="R4">
        <v>9</v>
      </c>
      <c r="T4">
        <v>10</v>
      </c>
      <c r="V4">
        <v>11</v>
      </c>
      <c r="X4">
        <v>12</v>
      </c>
      <c r="Z4" t="s">
        <v>198</v>
      </c>
      <c r="AA4" t="s">
        <v>199</v>
      </c>
    </row>
    <row r="5" spans="1:27" x14ac:dyDescent="0.25">
      <c r="A5" s="62" t="s">
        <v>174</v>
      </c>
      <c r="B5" t="s">
        <v>195</v>
      </c>
      <c r="C5" t="s">
        <v>196</v>
      </c>
      <c r="D5" t="s">
        <v>195</v>
      </c>
      <c r="E5" t="s">
        <v>196</v>
      </c>
      <c r="F5" t="s">
        <v>195</v>
      </c>
      <c r="G5" t="s">
        <v>196</v>
      </c>
      <c r="H5" t="s">
        <v>195</v>
      </c>
      <c r="I5" t="s">
        <v>196</v>
      </c>
      <c r="J5" t="s">
        <v>195</v>
      </c>
      <c r="K5" t="s">
        <v>196</v>
      </c>
      <c r="L5" t="s">
        <v>195</v>
      </c>
      <c r="M5" t="s">
        <v>196</v>
      </c>
      <c r="N5" t="s">
        <v>195</v>
      </c>
      <c r="O5" t="s">
        <v>196</v>
      </c>
      <c r="P5" t="s">
        <v>195</v>
      </c>
      <c r="Q5" t="s">
        <v>196</v>
      </c>
      <c r="R5" t="s">
        <v>195</v>
      </c>
      <c r="S5" t="s">
        <v>196</v>
      </c>
      <c r="T5" t="s">
        <v>195</v>
      </c>
      <c r="U5" t="s">
        <v>196</v>
      </c>
      <c r="V5" t="s">
        <v>195</v>
      </c>
      <c r="W5" t="s">
        <v>196</v>
      </c>
      <c r="X5" t="s">
        <v>195</v>
      </c>
      <c r="Y5" t="s">
        <v>196</v>
      </c>
    </row>
    <row r="6" spans="1:27" x14ac:dyDescent="0.25">
      <c r="A6" s="32" t="s">
        <v>12</v>
      </c>
      <c r="B6" s="111">
        <v>63</v>
      </c>
      <c r="C6" s="111">
        <v>1902</v>
      </c>
      <c r="D6" s="111">
        <v>222</v>
      </c>
      <c r="E6" s="111">
        <v>3214</v>
      </c>
      <c r="F6" s="111">
        <v>324</v>
      </c>
      <c r="G6" s="111">
        <v>4284</v>
      </c>
      <c r="H6" s="111">
        <v>357</v>
      </c>
      <c r="I6" s="111">
        <v>5634</v>
      </c>
      <c r="J6" s="111">
        <v>377</v>
      </c>
      <c r="K6" s="111">
        <v>7119</v>
      </c>
      <c r="L6" s="111">
        <v>460</v>
      </c>
      <c r="M6" s="111">
        <v>8259</v>
      </c>
      <c r="N6" s="111">
        <v>463</v>
      </c>
      <c r="O6" s="111">
        <v>9353</v>
      </c>
      <c r="P6" s="111">
        <v>464</v>
      </c>
      <c r="Q6" s="111">
        <v>10039</v>
      </c>
      <c r="R6" s="111">
        <v>466</v>
      </c>
      <c r="S6" s="111">
        <v>10879</v>
      </c>
      <c r="T6" s="111">
        <v>560</v>
      </c>
      <c r="U6" s="111">
        <v>11608</v>
      </c>
      <c r="V6" s="111">
        <v>675</v>
      </c>
      <c r="W6" s="111">
        <v>12220</v>
      </c>
      <c r="X6" s="111">
        <v>729</v>
      </c>
      <c r="Y6" s="111">
        <v>12671</v>
      </c>
      <c r="Z6" s="111">
        <v>5160</v>
      </c>
      <c r="AA6" s="111">
        <v>97182</v>
      </c>
    </row>
    <row r="7" spans="1:27" x14ac:dyDescent="0.25">
      <c r="A7" s="95" t="s">
        <v>26</v>
      </c>
      <c r="B7" s="111">
        <v>39</v>
      </c>
      <c r="C7" s="111">
        <v>744</v>
      </c>
      <c r="D7" s="111">
        <v>174</v>
      </c>
      <c r="E7" s="111">
        <v>1265</v>
      </c>
      <c r="F7" s="111">
        <v>275</v>
      </c>
      <c r="G7" s="111">
        <v>1674</v>
      </c>
      <c r="H7" s="111">
        <v>276</v>
      </c>
      <c r="I7" s="111">
        <v>2215</v>
      </c>
      <c r="J7" s="111">
        <v>276</v>
      </c>
      <c r="K7" s="111">
        <v>2573</v>
      </c>
      <c r="L7" s="111">
        <v>278</v>
      </c>
      <c r="M7" s="111">
        <v>2954</v>
      </c>
      <c r="N7" s="111">
        <v>278</v>
      </c>
      <c r="O7" s="111">
        <v>3344</v>
      </c>
      <c r="P7" s="111">
        <v>279</v>
      </c>
      <c r="Q7" s="111">
        <v>3624</v>
      </c>
      <c r="R7" s="111">
        <v>279</v>
      </c>
      <c r="S7" s="111">
        <v>3928</v>
      </c>
      <c r="T7" s="111">
        <v>370</v>
      </c>
      <c r="U7" s="111">
        <v>4244</v>
      </c>
      <c r="V7" s="111">
        <v>477</v>
      </c>
      <c r="W7" s="111">
        <v>4462</v>
      </c>
      <c r="X7" s="111">
        <v>483</v>
      </c>
      <c r="Y7" s="111">
        <v>4583</v>
      </c>
      <c r="Z7" s="111">
        <v>3484</v>
      </c>
      <c r="AA7" s="111">
        <v>35610</v>
      </c>
    </row>
    <row r="8" spans="1:27" x14ac:dyDescent="0.25">
      <c r="A8" s="95" t="s">
        <v>28</v>
      </c>
      <c r="B8" s="111">
        <v>23</v>
      </c>
      <c r="C8" s="111">
        <v>695</v>
      </c>
      <c r="D8" s="111">
        <v>47</v>
      </c>
      <c r="E8" s="111">
        <v>1153</v>
      </c>
      <c r="F8" s="111">
        <v>47</v>
      </c>
      <c r="G8" s="111">
        <v>1528</v>
      </c>
      <c r="H8" s="111">
        <v>62</v>
      </c>
      <c r="I8" s="111">
        <v>1989</v>
      </c>
      <c r="J8" s="111">
        <v>71</v>
      </c>
      <c r="K8" s="111">
        <v>2576</v>
      </c>
      <c r="L8" s="111">
        <v>71</v>
      </c>
      <c r="M8" s="111">
        <v>3010</v>
      </c>
      <c r="N8" s="111">
        <v>71</v>
      </c>
      <c r="O8" s="111">
        <v>3418</v>
      </c>
      <c r="P8" s="111">
        <v>71</v>
      </c>
      <c r="Q8" s="111">
        <v>3647</v>
      </c>
      <c r="R8" s="111">
        <v>72</v>
      </c>
      <c r="S8" s="111">
        <v>3929</v>
      </c>
      <c r="T8" s="111">
        <v>72</v>
      </c>
      <c r="U8" s="111">
        <v>4152</v>
      </c>
      <c r="V8" s="111">
        <v>73</v>
      </c>
      <c r="W8" s="111">
        <v>4346</v>
      </c>
      <c r="X8" s="111">
        <v>94</v>
      </c>
      <c r="Y8" s="111">
        <v>4528</v>
      </c>
      <c r="Z8" s="111">
        <v>774</v>
      </c>
      <c r="AA8" s="111">
        <v>34971</v>
      </c>
    </row>
    <row r="9" spans="1:27" x14ac:dyDescent="0.25">
      <c r="A9" s="95" t="s">
        <v>23</v>
      </c>
      <c r="B9" s="111">
        <v>1</v>
      </c>
      <c r="C9" s="111">
        <v>463</v>
      </c>
      <c r="D9" s="111">
        <v>1</v>
      </c>
      <c r="E9" s="111">
        <v>796</v>
      </c>
      <c r="F9" s="111">
        <v>2</v>
      </c>
      <c r="G9" s="111">
        <v>1082</v>
      </c>
      <c r="H9" s="111">
        <v>19</v>
      </c>
      <c r="I9" s="111">
        <v>1430</v>
      </c>
      <c r="J9" s="111">
        <v>30</v>
      </c>
      <c r="K9" s="111">
        <v>1970</v>
      </c>
      <c r="L9" s="111">
        <v>111</v>
      </c>
      <c r="M9" s="111">
        <v>2295</v>
      </c>
      <c r="N9" s="111">
        <v>114</v>
      </c>
      <c r="O9" s="111">
        <v>2591</v>
      </c>
      <c r="P9" s="111">
        <v>114</v>
      </c>
      <c r="Q9" s="111">
        <v>2768</v>
      </c>
      <c r="R9" s="111">
        <v>115</v>
      </c>
      <c r="S9" s="111">
        <v>3022</v>
      </c>
      <c r="T9" s="111">
        <v>118</v>
      </c>
      <c r="U9" s="111">
        <v>3212</v>
      </c>
      <c r="V9" s="111">
        <v>125</v>
      </c>
      <c r="W9" s="111">
        <v>3412</v>
      </c>
      <c r="X9" s="111">
        <v>152</v>
      </c>
      <c r="Y9" s="111">
        <v>3560</v>
      </c>
      <c r="Z9" s="111">
        <v>902</v>
      </c>
      <c r="AA9" s="111">
        <v>26601</v>
      </c>
    </row>
    <row r="10" spans="1:27" x14ac:dyDescent="0.25">
      <c r="A10" s="32" t="s">
        <v>1</v>
      </c>
      <c r="B10" s="111">
        <v>7</v>
      </c>
      <c r="C10" s="111">
        <v>3419</v>
      </c>
      <c r="D10" s="111">
        <v>59</v>
      </c>
      <c r="E10" s="111">
        <v>5008</v>
      </c>
      <c r="F10" s="111">
        <v>133</v>
      </c>
      <c r="G10" s="111">
        <v>6242</v>
      </c>
      <c r="H10" s="111">
        <v>154</v>
      </c>
      <c r="I10" s="111">
        <v>7706</v>
      </c>
      <c r="J10" s="111">
        <v>192</v>
      </c>
      <c r="K10" s="111">
        <v>9293</v>
      </c>
      <c r="L10" s="111">
        <v>197</v>
      </c>
      <c r="M10" s="111">
        <v>10405</v>
      </c>
      <c r="N10" s="111">
        <v>198</v>
      </c>
      <c r="O10" s="111">
        <v>11475</v>
      </c>
      <c r="P10" s="111">
        <v>214</v>
      </c>
      <c r="Q10" s="111">
        <v>12273</v>
      </c>
      <c r="R10" s="111">
        <v>268</v>
      </c>
      <c r="S10" s="111">
        <v>13007</v>
      </c>
      <c r="T10" s="111">
        <v>334</v>
      </c>
      <c r="U10" s="111">
        <v>13687</v>
      </c>
      <c r="V10" s="111">
        <v>418</v>
      </c>
      <c r="W10" s="111">
        <v>14252</v>
      </c>
      <c r="X10" s="111">
        <v>472</v>
      </c>
      <c r="Y10" s="111">
        <v>14704</v>
      </c>
      <c r="Z10" s="111">
        <v>2646</v>
      </c>
      <c r="AA10" s="111">
        <v>121471</v>
      </c>
    </row>
    <row r="11" spans="1:27" x14ac:dyDescent="0.25">
      <c r="A11" s="95" t="s">
        <v>0</v>
      </c>
      <c r="B11" s="111">
        <v>0</v>
      </c>
      <c r="C11" s="111">
        <v>590</v>
      </c>
      <c r="D11" s="111">
        <v>10</v>
      </c>
      <c r="E11" s="111">
        <v>1005</v>
      </c>
      <c r="F11" s="111">
        <v>34</v>
      </c>
      <c r="G11" s="111">
        <v>1369</v>
      </c>
      <c r="H11" s="111">
        <v>34</v>
      </c>
      <c r="I11" s="111">
        <v>1689</v>
      </c>
      <c r="J11" s="111">
        <v>42</v>
      </c>
      <c r="K11" s="111">
        <v>2020</v>
      </c>
      <c r="L11" s="111">
        <v>42</v>
      </c>
      <c r="M11" s="111">
        <v>2249</v>
      </c>
      <c r="N11" s="111">
        <v>42</v>
      </c>
      <c r="O11" s="111">
        <v>2470</v>
      </c>
      <c r="P11" s="111">
        <v>42</v>
      </c>
      <c r="Q11" s="111">
        <v>2661</v>
      </c>
      <c r="R11" s="111">
        <v>71</v>
      </c>
      <c r="S11" s="111">
        <v>2830</v>
      </c>
      <c r="T11" s="111">
        <v>106</v>
      </c>
      <c r="U11" s="111">
        <v>2953</v>
      </c>
      <c r="V11" s="111">
        <v>111</v>
      </c>
      <c r="W11" s="111">
        <v>3066</v>
      </c>
      <c r="X11" s="111">
        <v>114</v>
      </c>
      <c r="Y11" s="111">
        <v>3169</v>
      </c>
      <c r="Z11" s="111">
        <v>648</v>
      </c>
      <c r="AA11" s="111">
        <v>26071</v>
      </c>
    </row>
    <row r="12" spans="1:27" x14ac:dyDescent="0.25">
      <c r="A12" s="95" t="s">
        <v>4</v>
      </c>
      <c r="B12" s="111">
        <v>5</v>
      </c>
      <c r="C12" s="111">
        <v>2132</v>
      </c>
      <c r="D12" s="111">
        <v>42</v>
      </c>
      <c r="E12" s="111">
        <v>2908</v>
      </c>
      <c r="F12" s="111">
        <v>90</v>
      </c>
      <c r="G12" s="111">
        <v>3565</v>
      </c>
      <c r="H12" s="111">
        <v>110</v>
      </c>
      <c r="I12" s="111">
        <v>4283</v>
      </c>
      <c r="J12" s="111">
        <v>115</v>
      </c>
      <c r="K12" s="111">
        <v>5147</v>
      </c>
      <c r="L12" s="111">
        <v>119</v>
      </c>
      <c r="M12" s="111">
        <v>5816</v>
      </c>
      <c r="N12" s="111">
        <v>120</v>
      </c>
      <c r="O12" s="111">
        <v>6391</v>
      </c>
      <c r="P12" s="111">
        <v>129</v>
      </c>
      <c r="Q12" s="111">
        <v>6763</v>
      </c>
      <c r="R12" s="111">
        <v>136</v>
      </c>
      <c r="S12" s="111">
        <v>7105</v>
      </c>
      <c r="T12" s="111">
        <v>141</v>
      </c>
      <c r="U12" s="111">
        <v>7402</v>
      </c>
      <c r="V12" s="111">
        <v>157</v>
      </c>
      <c r="W12" s="111">
        <v>7717</v>
      </c>
      <c r="X12" s="111">
        <v>163</v>
      </c>
      <c r="Y12" s="111">
        <v>7979</v>
      </c>
      <c r="Z12" s="111">
        <v>1327</v>
      </c>
      <c r="AA12" s="111">
        <v>67208</v>
      </c>
    </row>
    <row r="13" spans="1:27" x14ac:dyDescent="0.25">
      <c r="A13" s="95" t="s">
        <v>16</v>
      </c>
      <c r="B13" s="111">
        <v>2</v>
      </c>
      <c r="C13" s="111">
        <v>697</v>
      </c>
      <c r="D13" s="111">
        <v>7</v>
      </c>
      <c r="E13" s="111">
        <v>1095</v>
      </c>
      <c r="F13" s="111">
        <v>9</v>
      </c>
      <c r="G13" s="111">
        <v>1308</v>
      </c>
      <c r="H13" s="111">
        <v>10</v>
      </c>
      <c r="I13" s="111">
        <v>1734</v>
      </c>
      <c r="J13" s="111">
        <v>35</v>
      </c>
      <c r="K13" s="111">
        <v>2126</v>
      </c>
      <c r="L13" s="111">
        <v>36</v>
      </c>
      <c r="M13" s="111">
        <v>2340</v>
      </c>
      <c r="N13" s="111">
        <v>36</v>
      </c>
      <c r="O13" s="111">
        <v>2614</v>
      </c>
      <c r="P13" s="111">
        <v>43</v>
      </c>
      <c r="Q13" s="111">
        <v>2849</v>
      </c>
      <c r="R13" s="111">
        <v>61</v>
      </c>
      <c r="S13" s="111">
        <v>3072</v>
      </c>
      <c r="T13" s="111">
        <v>87</v>
      </c>
      <c r="U13" s="111">
        <v>3332</v>
      </c>
      <c r="V13" s="111">
        <v>150</v>
      </c>
      <c r="W13" s="111">
        <v>3469</v>
      </c>
      <c r="X13" s="111">
        <v>195</v>
      </c>
      <c r="Y13" s="111">
        <v>3556</v>
      </c>
      <c r="Z13" s="111">
        <v>671</v>
      </c>
      <c r="AA13" s="111">
        <v>28192</v>
      </c>
    </row>
    <row r="14" spans="1:27" x14ac:dyDescent="0.25">
      <c r="A14" s="32" t="s">
        <v>3</v>
      </c>
      <c r="B14" s="111">
        <v>22</v>
      </c>
      <c r="C14" s="111">
        <v>2499</v>
      </c>
      <c r="D14" s="111">
        <v>124</v>
      </c>
      <c r="E14" s="111">
        <v>4320</v>
      </c>
      <c r="F14" s="111">
        <v>185</v>
      </c>
      <c r="G14" s="111">
        <v>6070</v>
      </c>
      <c r="H14" s="111">
        <v>281</v>
      </c>
      <c r="I14" s="111">
        <v>8010</v>
      </c>
      <c r="J14" s="111">
        <v>298</v>
      </c>
      <c r="K14" s="111">
        <v>9600</v>
      </c>
      <c r="L14" s="111">
        <v>339</v>
      </c>
      <c r="M14" s="111">
        <v>10786</v>
      </c>
      <c r="N14" s="111">
        <v>359</v>
      </c>
      <c r="O14" s="111">
        <v>12206</v>
      </c>
      <c r="P14" s="111">
        <v>404</v>
      </c>
      <c r="Q14" s="111">
        <v>13209</v>
      </c>
      <c r="R14" s="111">
        <v>457</v>
      </c>
      <c r="S14" s="111">
        <v>14189</v>
      </c>
      <c r="T14" s="111">
        <v>524</v>
      </c>
      <c r="U14" s="111">
        <v>14949</v>
      </c>
      <c r="V14" s="111">
        <v>749</v>
      </c>
      <c r="W14" s="111">
        <v>15764</v>
      </c>
      <c r="X14" s="111">
        <v>905</v>
      </c>
      <c r="Y14" s="111">
        <v>16420</v>
      </c>
      <c r="Z14" s="111">
        <v>4647</v>
      </c>
      <c r="AA14" s="111">
        <v>128022</v>
      </c>
    </row>
    <row r="15" spans="1:27" x14ac:dyDescent="0.25">
      <c r="A15" s="95" t="s">
        <v>47</v>
      </c>
      <c r="B15" s="111">
        <v>0</v>
      </c>
      <c r="C15" s="111">
        <v>487</v>
      </c>
      <c r="D15" s="111">
        <v>0</v>
      </c>
      <c r="E15" s="111">
        <v>822</v>
      </c>
      <c r="F15" s="111">
        <v>0</v>
      </c>
      <c r="G15" s="111">
        <v>1383</v>
      </c>
      <c r="H15" s="111">
        <v>1</v>
      </c>
      <c r="I15" s="111">
        <v>1919</v>
      </c>
      <c r="J15" s="111">
        <v>12</v>
      </c>
      <c r="K15" s="111">
        <v>2391</v>
      </c>
      <c r="L15" s="111">
        <v>18</v>
      </c>
      <c r="M15" s="111">
        <v>2746</v>
      </c>
      <c r="N15" s="111">
        <v>18</v>
      </c>
      <c r="O15" s="111">
        <v>3122</v>
      </c>
      <c r="P15" s="111">
        <v>18</v>
      </c>
      <c r="Q15" s="111">
        <v>3433</v>
      </c>
      <c r="R15" s="111">
        <v>19</v>
      </c>
      <c r="S15" s="111">
        <v>3737</v>
      </c>
      <c r="T15" s="111">
        <v>30</v>
      </c>
      <c r="U15" s="111">
        <v>4029</v>
      </c>
      <c r="V15" s="111">
        <v>119</v>
      </c>
      <c r="W15" s="111">
        <v>4332</v>
      </c>
      <c r="X15" s="111">
        <v>189</v>
      </c>
      <c r="Y15" s="111">
        <v>4555</v>
      </c>
      <c r="Z15" s="111">
        <v>424</v>
      </c>
      <c r="AA15" s="111">
        <v>32956</v>
      </c>
    </row>
    <row r="16" spans="1:27" x14ac:dyDescent="0.25">
      <c r="A16" s="95" t="s">
        <v>37</v>
      </c>
      <c r="B16" s="111">
        <v>5</v>
      </c>
      <c r="C16" s="111">
        <v>476</v>
      </c>
      <c r="D16" s="111">
        <v>42</v>
      </c>
      <c r="E16" s="111">
        <v>861</v>
      </c>
      <c r="F16" s="111">
        <v>64</v>
      </c>
      <c r="G16" s="111">
        <v>1161</v>
      </c>
      <c r="H16" s="111">
        <v>107</v>
      </c>
      <c r="I16" s="111">
        <v>1562</v>
      </c>
      <c r="J16" s="111">
        <v>107</v>
      </c>
      <c r="K16" s="111">
        <v>1825</v>
      </c>
      <c r="L16" s="111">
        <v>107</v>
      </c>
      <c r="M16" s="111">
        <v>2004</v>
      </c>
      <c r="N16" s="111">
        <v>107</v>
      </c>
      <c r="O16" s="111">
        <v>2277</v>
      </c>
      <c r="P16" s="111">
        <v>107</v>
      </c>
      <c r="Q16" s="111">
        <v>2491</v>
      </c>
      <c r="R16" s="111">
        <v>107</v>
      </c>
      <c r="S16" s="111">
        <v>2677</v>
      </c>
      <c r="T16" s="111">
        <v>115</v>
      </c>
      <c r="U16" s="111">
        <v>2807</v>
      </c>
      <c r="V16" s="111">
        <v>146</v>
      </c>
      <c r="W16" s="111">
        <v>2926</v>
      </c>
      <c r="X16" s="111">
        <v>172</v>
      </c>
      <c r="Y16" s="111">
        <v>3055</v>
      </c>
      <c r="Z16" s="111">
        <v>1186</v>
      </c>
      <c r="AA16" s="111">
        <v>24122</v>
      </c>
    </row>
    <row r="17" spans="1:27" x14ac:dyDescent="0.25">
      <c r="A17" s="95" t="s">
        <v>14</v>
      </c>
      <c r="B17" s="111">
        <v>17</v>
      </c>
      <c r="C17" s="111">
        <v>958</v>
      </c>
      <c r="D17" s="111">
        <v>82</v>
      </c>
      <c r="E17" s="111">
        <v>1625</v>
      </c>
      <c r="F17" s="111">
        <v>121</v>
      </c>
      <c r="G17" s="111">
        <v>2249</v>
      </c>
      <c r="H17" s="111">
        <v>173</v>
      </c>
      <c r="I17" s="111">
        <v>2967</v>
      </c>
      <c r="J17" s="111">
        <v>173</v>
      </c>
      <c r="K17" s="111">
        <v>3505</v>
      </c>
      <c r="L17" s="111">
        <v>206</v>
      </c>
      <c r="M17" s="111">
        <v>3776</v>
      </c>
      <c r="N17" s="111">
        <v>226</v>
      </c>
      <c r="O17" s="111">
        <v>4284</v>
      </c>
      <c r="P17" s="111">
        <v>271</v>
      </c>
      <c r="Q17" s="111">
        <v>4583</v>
      </c>
      <c r="R17" s="111">
        <v>322</v>
      </c>
      <c r="S17" s="111">
        <v>4901</v>
      </c>
      <c r="T17" s="111">
        <v>370</v>
      </c>
      <c r="U17" s="111">
        <v>5122</v>
      </c>
      <c r="V17" s="111">
        <v>444</v>
      </c>
      <c r="W17" s="111">
        <v>5378</v>
      </c>
      <c r="X17" s="111">
        <v>503</v>
      </c>
      <c r="Y17" s="111">
        <v>5568</v>
      </c>
      <c r="Z17" s="111">
        <v>2908</v>
      </c>
      <c r="AA17" s="111">
        <v>44916</v>
      </c>
    </row>
    <row r="18" spans="1:27" x14ac:dyDescent="0.25">
      <c r="A18" s="95" t="s">
        <v>18</v>
      </c>
      <c r="B18" s="111">
        <v>0</v>
      </c>
      <c r="C18" s="111">
        <v>578</v>
      </c>
      <c r="D18" s="111">
        <v>0</v>
      </c>
      <c r="E18" s="111">
        <v>1012</v>
      </c>
      <c r="F18" s="111">
        <v>0</v>
      </c>
      <c r="G18" s="111">
        <v>1277</v>
      </c>
      <c r="H18" s="111">
        <v>0</v>
      </c>
      <c r="I18" s="111">
        <v>1562</v>
      </c>
      <c r="J18" s="111">
        <v>6</v>
      </c>
      <c r="K18" s="111">
        <v>1879</v>
      </c>
      <c r="L18" s="111">
        <v>8</v>
      </c>
      <c r="M18" s="111">
        <v>2260</v>
      </c>
      <c r="N18" s="111">
        <v>8</v>
      </c>
      <c r="O18" s="111">
        <v>2523</v>
      </c>
      <c r="P18" s="111">
        <v>8</v>
      </c>
      <c r="Q18" s="111">
        <v>2702</v>
      </c>
      <c r="R18" s="111">
        <v>9</v>
      </c>
      <c r="S18" s="111">
        <v>2874</v>
      </c>
      <c r="T18" s="111">
        <v>9</v>
      </c>
      <c r="U18" s="111">
        <v>2991</v>
      </c>
      <c r="V18" s="111">
        <v>40</v>
      </c>
      <c r="W18" s="111">
        <v>3128</v>
      </c>
      <c r="X18" s="111">
        <v>41</v>
      </c>
      <c r="Y18" s="111">
        <v>3242</v>
      </c>
      <c r="Z18" s="111">
        <v>129</v>
      </c>
      <c r="AA18" s="111">
        <v>26028</v>
      </c>
    </row>
    <row r="19" spans="1:27" x14ac:dyDescent="0.25">
      <c r="A19" s="32" t="s">
        <v>173</v>
      </c>
      <c r="B19" s="111">
        <v>92</v>
      </c>
      <c r="C19" s="111">
        <v>7820</v>
      </c>
      <c r="D19" s="111">
        <v>405</v>
      </c>
      <c r="E19" s="111">
        <v>12542</v>
      </c>
      <c r="F19" s="111">
        <v>642</v>
      </c>
      <c r="G19" s="111">
        <v>16596</v>
      </c>
      <c r="H19" s="111">
        <v>792</v>
      </c>
      <c r="I19" s="111">
        <v>21350</v>
      </c>
      <c r="J19" s="111">
        <v>867</v>
      </c>
      <c r="K19" s="111">
        <v>26012</v>
      </c>
      <c r="L19" s="111">
        <v>996</v>
      </c>
      <c r="M19" s="111">
        <v>29450</v>
      </c>
      <c r="N19" s="111">
        <v>1020</v>
      </c>
      <c r="O19" s="111">
        <v>33034</v>
      </c>
      <c r="P19" s="111">
        <v>1082</v>
      </c>
      <c r="Q19" s="111">
        <v>35521</v>
      </c>
      <c r="R19" s="111">
        <v>1191</v>
      </c>
      <c r="S19" s="111">
        <v>38075</v>
      </c>
      <c r="T19" s="111">
        <v>1418</v>
      </c>
      <c r="U19" s="111">
        <v>40244</v>
      </c>
      <c r="V19" s="111">
        <v>1842</v>
      </c>
      <c r="W19" s="111">
        <v>42236</v>
      </c>
      <c r="X19" s="111">
        <v>2106</v>
      </c>
      <c r="Y19" s="111">
        <v>43795</v>
      </c>
      <c r="Z19" s="111">
        <v>12453</v>
      </c>
      <c r="AA19" s="111">
        <v>346675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112"/>
  <sheetViews>
    <sheetView topLeftCell="A109" zoomScale="75" zoomScaleNormal="75" workbookViewId="0">
      <selection sqref="A1:G145"/>
    </sheetView>
  </sheetViews>
  <sheetFormatPr baseColWidth="10" defaultRowHeight="15" x14ac:dyDescent="0.25"/>
  <cols>
    <col min="2" max="2" width="19" bestFit="1" customWidth="1"/>
    <col min="3" max="3" width="42" bestFit="1" customWidth="1"/>
    <col min="10" max="10" width="25.140625" customWidth="1"/>
    <col min="11" max="19" width="11.42578125" style="1"/>
  </cols>
  <sheetData>
    <row r="1" spans="1:19" s="92" customFormat="1" x14ac:dyDescent="0.25">
      <c r="A1" s="92" t="s">
        <v>57</v>
      </c>
      <c r="B1" s="92" t="s">
        <v>190</v>
      </c>
      <c r="C1" s="92" t="s">
        <v>191</v>
      </c>
      <c r="D1" s="92" t="s">
        <v>192</v>
      </c>
      <c r="E1" s="92" t="s">
        <v>182</v>
      </c>
      <c r="F1" s="92" t="s">
        <v>194</v>
      </c>
      <c r="G1" s="92" t="s">
        <v>193</v>
      </c>
      <c r="K1" s="93"/>
      <c r="L1" s="93"/>
      <c r="M1" s="93"/>
      <c r="N1" s="93"/>
      <c r="O1" s="93"/>
      <c r="P1" s="93"/>
      <c r="Q1" s="93"/>
      <c r="R1" s="93"/>
      <c r="S1" s="94"/>
    </row>
    <row r="2" spans="1:19" x14ac:dyDescent="0.25">
      <c r="A2">
        <v>6221</v>
      </c>
      <c r="B2" t="s">
        <v>12</v>
      </c>
      <c r="C2" t="s">
        <v>26</v>
      </c>
      <c r="D2">
        <v>2024</v>
      </c>
      <c r="E2">
        <v>1</v>
      </c>
      <c r="F2">
        <v>744</v>
      </c>
      <c r="G2">
        <v>39</v>
      </c>
      <c r="S2" s="91"/>
    </row>
    <row r="3" spans="1:19" x14ac:dyDescent="0.25">
      <c r="A3">
        <v>31271</v>
      </c>
      <c r="B3" t="s">
        <v>1</v>
      </c>
      <c r="C3" t="s">
        <v>153</v>
      </c>
      <c r="D3">
        <v>2024</v>
      </c>
      <c r="E3">
        <v>1</v>
      </c>
      <c r="F3">
        <v>14</v>
      </c>
      <c r="G3">
        <v>0</v>
      </c>
      <c r="S3" s="91"/>
    </row>
    <row r="4" spans="1:19" x14ac:dyDescent="0.25">
      <c r="A4">
        <v>6228</v>
      </c>
      <c r="B4" t="s">
        <v>12</v>
      </c>
      <c r="C4" t="s">
        <v>28</v>
      </c>
      <c r="D4">
        <v>2024</v>
      </c>
      <c r="E4">
        <v>1</v>
      </c>
      <c r="F4">
        <v>695</v>
      </c>
      <c r="G4">
        <v>23</v>
      </c>
      <c r="S4" s="91"/>
    </row>
    <row r="5" spans="1:19" x14ac:dyDescent="0.25">
      <c r="A5">
        <v>7314</v>
      </c>
      <c r="B5" t="s">
        <v>3</v>
      </c>
      <c r="C5" t="s">
        <v>47</v>
      </c>
      <c r="D5">
        <v>2024</v>
      </c>
      <c r="E5">
        <v>1</v>
      </c>
      <c r="F5">
        <v>487</v>
      </c>
      <c r="G5">
        <v>0</v>
      </c>
      <c r="S5" s="91"/>
    </row>
    <row r="6" spans="1:19" x14ac:dyDescent="0.25">
      <c r="A6">
        <v>6239</v>
      </c>
      <c r="B6" t="s">
        <v>1</v>
      </c>
      <c r="C6" t="s">
        <v>0</v>
      </c>
      <c r="D6">
        <v>2024</v>
      </c>
      <c r="E6">
        <v>1</v>
      </c>
      <c r="F6">
        <v>590</v>
      </c>
      <c r="G6">
        <v>0</v>
      </c>
      <c r="S6" s="91"/>
    </row>
    <row r="7" spans="1:19" x14ac:dyDescent="0.25">
      <c r="A7">
        <v>6238</v>
      </c>
      <c r="B7" t="s">
        <v>3</v>
      </c>
      <c r="C7" t="s">
        <v>18</v>
      </c>
      <c r="D7">
        <v>2024</v>
      </c>
      <c r="E7">
        <v>1</v>
      </c>
      <c r="F7">
        <v>578</v>
      </c>
      <c r="G7">
        <v>0</v>
      </c>
      <c r="S7" s="91"/>
    </row>
    <row r="8" spans="1:19" x14ac:dyDescent="0.25">
      <c r="A8">
        <v>26983</v>
      </c>
      <c r="B8" t="s">
        <v>1</v>
      </c>
      <c r="C8" t="s">
        <v>147</v>
      </c>
      <c r="D8">
        <v>2024</v>
      </c>
      <c r="E8">
        <v>1</v>
      </c>
      <c r="F8">
        <v>119</v>
      </c>
      <c r="G8">
        <v>0</v>
      </c>
      <c r="S8" s="91"/>
    </row>
    <row r="9" spans="1:19" x14ac:dyDescent="0.25">
      <c r="A9">
        <v>6249</v>
      </c>
      <c r="B9" t="s">
        <v>1</v>
      </c>
      <c r="C9" t="s">
        <v>4</v>
      </c>
      <c r="D9">
        <v>2024</v>
      </c>
      <c r="E9">
        <v>1</v>
      </c>
      <c r="F9">
        <v>2132</v>
      </c>
      <c r="G9">
        <v>5</v>
      </c>
      <c r="S9" s="91"/>
    </row>
    <row r="10" spans="1:19" x14ac:dyDescent="0.25">
      <c r="A10">
        <v>6260</v>
      </c>
      <c r="B10" t="s">
        <v>3</v>
      </c>
      <c r="C10" t="s">
        <v>14</v>
      </c>
      <c r="D10">
        <v>2024</v>
      </c>
      <c r="E10">
        <v>1</v>
      </c>
      <c r="F10">
        <v>958</v>
      </c>
      <c r="G10">
        <v>17</v>
      </c>
      <c r="S10" s="91"/>
    </row>
    <row r="11" spans="1:19" x14ac:dyDescent="0.25">
      <c r="A11">
        <v>6252</v>
      </c>
      <c r="B11" t="s">
        <v>1</v>
      </c>
      <c r="C11" t="s">
        <v>16</v>
      </c>
      <c r="D11">
        <v>2024</v>
      </c>
      <c r="E11">
        <v>1</v>
      </c>
      <c r="F11">
        <v>697</v>
      </c>
      <c r="G11">
        <v>2</v>
      </c>
      <c r="S11" s="91"/>
    </row>
    <row r="12" spans="1:19" x14ac:dyDescent="0.25">
      <c r="A12">
        <v>6230</v>
      </c>
      <c r="B12" t="s">
        <v>12</v>
      </c>
      <c r="C12" t="s">
        <v>23</v>
      </c>
      <c r="D12">
        <v>2024</v>
      </c>
      <c r="E12">
        <v>1</v>
      </c>
      <c r="F12">
        <v>463</v>
      </c>
      <c r="G12">
        <v>1</v>
      </c>
      <c r="S12" s="91"/>
    </row>
    <row r="13" spans="1:19" x14ac:dyDescent="0.25">
      <c r="A13">
        <v>6256</v>
      </c>
      <c r="B13" t="s">
        <v>3</v>
      </c>
      <c r="C13" t="s">
        <v>37</v>
      </c>
      <c r="D13">
        <v>2024</v>
      </c>
      <c r="E13">
        <v>1</v>
      </c>
      <c r="F13">
        <v>476</v>
      </c>
      <c r="G13">
        <v>5</v>
      </c>
      <c r="S13" s="91"/>
    </row>
    <row r="14" spans="1:19" x14ac:dyDescent="0.25">
      <c r="A14">
        <v>6221</v>
      </c>
      <c r="B14" t="s">
        <v>12</v>
      </c>
      <c r="C14" t="s">
        <v>26</v>
      </c>
      <c r="D14">
        <v>2024</v>
      </c>
      <c r="E14">
        <v>2</v>
      </c>
      <c r="F14">
        <v>1265</v>
      </c>
      <c r="G14">
        <v>174</v>
      </c>
      <c r="S14" s="91"/>
    </row>
    <row r="15" spans="1:19" x14ac:dyDescent="0.25">
      <c r="A15">
        <v>31271</v>
      </c>
      <c r="B15" t="s">
        <v>1</v>
      </c>
      <c r="C15" t="s">
        <v>153</v>
      </c>
      <c r="D15">
        <v>2024</v>
      </c>
      <c r="E15">
        <v>2</v>
      </c>
      <c r="F15">
        <v>22</v>
      </c>
      <c r="G15">
        <v>0</v>
      </c>
      <c r="S15" s="91"/>
    </row>
    <row r="16" spans="1:19" x14ac:dyDescent="0.25">
      <c r="A16">
        <v>6228</v>
      </c>
      <c r="B16" t="s">
        <v>12</v>
      </c>
      <c r="C16" t="s">
        <v>28</v>
      </c>
      <c r="D16">
        <v>2024</v>
      </c>
      <c r="E16">
        <v>2</v>
      </c>
      <c r="F16">
        <v>1153</v>
      </c>
      <c r="G16">
        <v>47</v>
      </c>
      <c r="S16" s="91"/>
    </row>
    <row r="17" spans="1:19" x14ac:dyDescent="0.25">
      <c r="A17">
        <v>7314</v>
      </c>
      <c r="B17" t="s">
        <v>3</v>
      </c>
      <c r="C17" t="s">
        <v>47</v>
      </c>
      <c r="D17">
        <v>2024</v>
      </c>
      <c r="E17">
        <v>2</v>
      </c>
      <c r="F17">
        <v>822</v>
      </c>
      <c r="G17">
        <v>0</v>
      </c>
      <c r="S17" s="91"/>
    </row>
    <row r="18" spans="1:19" x14ac:dyDescent="0.25">
      <c r="A18">
        <v>6239</v>
      </c>
      <c r="B18" t="s">
        <v>1</v>
      </c>
      <c r="C18" t="s">
        <v>0</v>
      </c>
      <c r="D18">
        <v>2024</v>
      </c>
      <c r="E18">
        <v>2</v>
      </c>
      <c r="F18">
        <v>1005</v>
      </c>
      <c r="G18">
        <v>10</v>
      </c>
      <c r="S18" s="91"/>
    </row>
    <row r="19" spans="1:19" x14ac:dyDescent="0.25">
      <c r="A19">
        <v>6238</v>
      </c>
      <c r="B19" t="s">
        <v>3</v>
      </c>
      <c r="C19" t="s">
        <v>18</v>
      </c>
      <c r="D19">
        <v>2024</v>
      </c>
      <c r="E19">
        <v>2</v>
      </c>
      <c r="F19">
        <v>1012</v>
      </c>
      <c r="G19">
        <v>0</v>
      </c>
      <c r="S19" s="91"/>
    </row>
    <row r="20" spans="1:19" x14ac:dyDescent="0.25">
      <c r="A20">
        <v>26983</v>
      </c>
      <c r="B20" t="s">
        <v>1</v>
      </c>
      <c r="C20" t="s">
        <v>147</v>
      </c>
      <c r="D20">
        <v>2024</v>
      </c>
      <c r="E20">
        <v>2</v>
      </c>
      <c r="F20">
        <v>194</v>
      </c>
      <c r="G20">
        <v>0</v>
      </c>
      <c r="S20" s="91"/>
    </row>
    <row r="21" spans="1:19" x14ac:dyDescent="0.25">
      <c r="A21">
        <v>6249</v>
      </c>
      <c r="B21" t="s">
        <v>1</v>
      </c>
      <c r="C21" t="s">
        <v>4</v>
      </c>
      <c r="D21">
        <v>2024</v>
      </c>
      <c r="E21">
        <v>2</v>
      </c>
      <c r="F21">
        <v>2908</v>
      </c>
      <c r="G21">
        <v>42</v>
      </c>
      <c r="S21" s="91"/>
    </row>
    <row r="22" spans="1:19" x14ac:dyDescent="0.25">
      <c r="A22">
        <v>6260</v>
      </c>
      <c r="B22" t="s">
        <v>3</v>
      </c>
      <c r="C22" t="s">
        <v>14</v>
      </c>
      <c r="D22">
        <v>2024</v>
      </c>
      <c r="E22">
        <v>2</v>
      </c>
      <c r="F22">
        <v>1625</v>
      </c>
      <c r="G22">
        <v>82</v>
      </c>
      <c r="S22" s="91"/>
    </row>
    <row r="23" spans="1:19" x14ac:dyDescent="0.25">
      <c r="A23">
        <v>6252</v>
      </c>
      <c r="B23" t="s">
        <v>1</v>
      </c>
      <c r="C23" t="s">
        <v>16</v>
      </c>
      <c r="D23">
        <v>2024</v>
      </c>
      <c r="E23">
        <v>2</v>
      </c>
      <c r="F23">
        <v>1095</v>
      </c>
      <c r="G23">
        <v>7</v>
      </c>
      <c r="S23" s="91"/>
    </row>
    <row r="24" spans="1:19" x14ac:dyDescent="0.25">
      <c r="A24">
        <v>6230</v>
      </c>
      <c r="B24" t="s">
        <v>12</v>
      </c>
      <c r="C24" t="s">
        <v>23</v>
      </c>
      <c r="D24">
        <v>2024</v>
      </c>
      <c r="E24">
        <v>2</v>
      </c>
      <c r="F24">
        <v>796</v>
      </c>
      <c r="G24">
        <v>1</v>
      </c>
      <c r="S24" s="91"/>
    </row>
    <row r="25" spans="1:19" x14ac:dyDescent="0.25">
      <c r="A25">
        <v>6256</v>
      </c>
      <c r="B25" t="s">
        <v>3</v>
      </c>
      <c r="C25" t="s">
        <v>37</v>
      </c>
      <c r="D25">
        <v>2024</v>
      </c>
      <c r="E25">
        <v>2</v>
      </c>
      <c r="F25">
        <v>861</v>
      </c>
      <c r="G25">
        <v>42</v>
      </c>
      <c r="S25" s="91"/>
    </row>
    <row r="26" spans="1:19" x14ac:dyDescent="0.25">
      <c r="A26">
        <v>6221</v>
      </c>
      <c r="B26" t="s">
        <v>12</v>
      </c>
      <c r="C26" t="s">
        <v>26</v>
      </c>
      <c r="D26">
        <v>2024</v>
      </c>
      <c r="E26">
        <v>3</v>
      </c>
      <c r="F26">
        <v>1674</v>
      </c>
      <c r="G26">
        <v>275</v>
      </c>
      <c r="S26" s="91"/>
    </row>
    <row r="27" spans="1:19" x14ac:dyDescent="0.25">
      <c r="A27">
        <v>31271</v>
      </c>
      <c r="B27" t="s">
        <v>1</v>
      </c>
      <c r="C27" t="s">
        <v>153</v>
      </c>
      <c r="D27">
        <v>2024</v>
      </c>
      <c r="E27">
        <v>3</v>
      </c>
      <c r="F27">
        <v>23</v>
      </c>
      <c r="G27">
        <v>0</v>
      </c>
      <c r="S27" s="91"/>
    </row>
    <row r="28" spans="1:19" x14ac:dyDescent="0.25">
      <c r="A28">
        <v>6228</v>
      </c>
      <c r="B28" t="s">
        <v>12</v>
      </c>
      <c r="C28" t="s">
        <v>28</v>
      </c>
      <c r="D28">
        <v>2024</v>
      </c>
      <c r="E28">
        <v>3</v>
      </c>
      <c r="F28">
        <v>1528</v>
      </c>
      <c r="G28">
        <v>47</v>
      </c>
      <c r="S28" s="91"/>
    </row>
    <row r="29" spans="1:19" x14ac:dyDescent="0.25">
      <c r="A29">
        <v>7314</v>
      </c>
      <c r="B29" t="s">
        <v>3</v>
      </c>
      <c r="C29" t="s">
        <v>47</v>
      </c>
      <c r="D29">
        <v>2024</v>
      </c>
      <c r="E29">
        <v>3</v>
      </c>
      <c r="F29">
        <v>1383</v>
      </c>
      <c r="G29">
        <v>0</v>
      </c>
      <c r="S29" s="91"/>
    </row>
    <row r="30" spans="1:19" x14ac:dyDescent="0.25">
      <c r="A30">
        <v>6239</v>
      </c>
      <c r="B30" t="s">
        <v>1</v>
      </c>
      <c r="C30" t="s">
        <v>0</v>
      </c>
      <c r="D30">
        <v>2024</v>
      </c>
      <c r="E30">
        <v>3</v>
      </c>
      <c r="F30">
        <v>1369</v>
      </c>
      <c r="G30">
        <v>34</v>
      </c>
      <c r="S30" s="91"/>
    </row>
    <row r="31" spans="1:19" x14ac:dyDescent="0.25">
      <c r="A31">
        <v>6238</v>
      </c>
      <c r="B31" t="s">
        <v>3</v>
      </c>
      <c r="C31" t="s">
        <v>18</v>
      </c>
      <c r="D31">
        <v>2024</v>
      </c>
      <c r="E31">
        <v>3</v>
      </c>
      <c r="F31">
        <v>1277</v>
      </c>
      <c r="G31">
        <v>0</v>
      </c>
      <c r="S31" s="91"/>
    </row>
    <row r="32" spans="1:19" x14ac:dyDescent="0.25">
      <c r="A32">
        <v>26983</v>
      </c>
      <c r="B32" t="s">
        <v>1</v>
      </c>
      <c r="C32" t="s">
        <v>147</v>
      </c>
      <c r="D32">
        <v>2024</v>
      </c>
      <c r="E32">
        <v>3</v>
      </c>
      <c r="F32">
        <v>239</v>
      </c>
      <c r="G32">
        <v>0</v>
      </c>
      <c r="S32" s="91"/>
    </row>
    <row r="33" spans="1:19" x14ac:dyDescent="0.25">
      <c r="A33">
        <v>6249</v>
      </c>
      <c r="B33" t="s">
        <v>1</v>
      </c>
      <c r="C33" t="s">
        <v>4</v>
      </c>
      <c r="D33">
        <v>2024</v>
      </c>
      <c r="E33">
        <v>3</v>
      </c>
      <c r="F33">
        <v>3565</v>
      </c>
      <c r="G33">
        <v>90</v>
      </c>
      <c r="S33" s="91"/>
    </row>
    <row r="34" spans="1:19" x14ac:dyDescent="0.25">
      <c r="A34">
        <v>6260</v>
      </c>
      <c r="B34" t="s">
        <v>3</v>
      </c>
      <c r="C34" t="s">
        <v>14</v>
      </c>
      <c r="D34">
        <v>2024</v>
      </c>
      <c r="E34">
        <v>3</v>
      </c>
      <c r="F34">
        <v>2249</v>
      </c>
      <c r="G34">
        <v>121</v>
      </c>
      <c r="S34" s="91"/>
    </row>
    <row r="35" spans="1:19" x14ac:dyDescent="0.25">
      <c r="A35">
        <v>6252</v>
      </c>
      <c r="B35" t="s">
        <v>1</v>
      </c>
      <c r="C35" t="s">
        <v>16</v>
      </c>
      <c r="D35">
        <v>2024</v>
      </c>
      <c r="E35">
        <v>3</v>
      </c>
      <c r="F35">
        <v>1308</v>
      </c>
      <c r="G35">
        <v>9</v>
      </c>
      <c r="S35" s="91"/>
    </row>
    <row r="36" spans="1:19" x14ac:dyDescent="0.25">
      <c r="A36">
        <v>6230</v>
      </c>
      <c r="B36" t="s">
        <v>12</v>
      </c>
      <c r="C36" t="s">
        <v>23</v>
      </c>
      <c r="D36">
        <v>2024</v>
      </c>
      <c r="E36">
        <v>3</v>
      </c>
      <c r="F36">
        <v>1082</v>
      </c>
      <c r="G36">
        <v>2</v>
      </c>
      <c r="S36" s="91"/>
    </row>
    <row r="37" spans="1:19" x14ac:dyDescent="0.25">
      <c r="A37">
        <v>6256</v>
      </c>
      <c r="B37" t="s">
        <v>3</v>
      </c>
      <c r="C37" t="s">
        <v>37</v>
      </c>
      <c r="D37">
        <v>2024</v>
      </c>
      <c r="E37">
        <v>3</v>
      </c>
      <c r="F37">
        <v>1161</v>
      </c>
      <c r="G37">
        <v>64</v>
      </c>
      <c r="S37" s="91"/>
    </row>
    <row r="38" spans="1:19" x14ac:dyDescent="0.25">
      <c r="A38">
        <v>6221</v>
      </c>
      <c r="B38" t="s">
        <v>12</v>
      </c>
      <c r="C38" t="s">
        <v>26</v>
      </c>
      <c r="D38">
        <v>2024</v>
      </c>
      <c r="E38">
        <v>4</v>
      </c>
      <c r="F38">
        <v>2215</v>
      </c>
      <c r="G38">
        <v>276</v>
      </c>
      <c r="S38" s="91"/>
    </row>
    <row r="39" spans="1:19" x14ac:dyDescent="0.25">
      <c r="A39">
        <v>31271</v>
      </c>
      <c r="B39" t="s">
        <v>1</v>
      </c>
      <c r="C39" t="s">
        <v>153</v>
      </c>
      <c r="D39">
        <v>2024</v>
      </c>
      <c r="E39">
        <v>4</v>
      </c>
      <c r="F39">
        <v>25</v>
      </c>
      <c r="G39">
        <v>0</v>
      </c>
      <c r="S39" s="91"/>
    </row>
    <row r="40" spans="1:19" x14ac:dyDescent="0.25">
      <c r="A40">
        <v>6228</v>
      </c>
      <c r="B40" t="s">
        <v>12</v>
      </c>
      <c r="C40" t="s">
        <v>28</v>
      </c>
      <c r="D40">
        <v>2024</v>
      </c>
      <c r="E40">
        <v>4</v>
      </c>
      <c r="F40">
        <v>1989</v>
      </c>
      <c r="G40">
        <v>62</v>
      </c>
      <c r="S40" s="91"/>
    </row>
    <row r="41" spans="1:19" x14ac:dyDescent="0.25">
      <c r="A41">
        <v>7314</v>
      </c>
      <c r="B41" t="s">
        <v>3</v>
      </c>
      <c r="C41" t="s">
        <v>47</v>
      </c>
      <c r="D41">
        <v>2024</v>
      </c>
      <c r="E41">
        <v>4</v>
      </c>
      <c r="F41">
        <v>1919</v>
      </c>
      <c r="G41">
        <v>1</v>
      </c>
      <c r="S41" s="91"/>
    </row>
    <row r="42" spans="1:19" x14ac:dyDescent="0.25">
      <c r="A42">
        <v>6239</v>
      </c>
      <c r="B42" t="s">
        <v>1</v>
      </c>
      <c r="C42" t="s">
        <v>0</v>
      </c>
      <c r="D42">
        <v>2024</v>
      </c>
      <c r="E42">
        <v>4</v>
      </c>
      <c r="F42">
        <v>1689</v>
      </c>
      <c r="G42">
        <v>34</v>
      </c>
      <c r="S42" s="91"/>
    </row>
    <row r="43" spans="1:19" x14ac:dyDescent="0.25">
      <c r="A43">
        <v>6238</v>
      </c>
      <c r="B43" t="s">
        <v>3</v>
      </c>
      <c r="C43" t="s">
        <v>18</v>
      </c>
      <c r="D43">
        <v>2024</v>
      </c>
      <c r="E43">
        <v>4</v>
      </c>
      <c r="F43">
        <v>1562</v>
      </c>
      <c r="G43">
        <v>0</v>
      </c>
      <c r="S43" s="91"/>
    </row>
    <row r="44" spans="1:19" x14ac:dyDescent="0.25">
      <c r="A44">
        <v>26983</v>
      </c>
      <c r="B44" t="s">
        <v>1</v>
      </c>
      <c r="C44" t="s">
        <v>147</v>
      </c>
      <c r="D44">
        <v>2024</v>
      </c>
      <c r="E44">
        <v>4</v>
      </c>
      <c r="F44">
        <v>270</v>
      </c>
      <c r="G44">
        <v>0</v>
      </c>
      <c r="S44" s="91"/>
    </row>
    <row r="45" spans="1:19" x14ac:dyDescent="0.25">
      <c r="A45">
        <v>6249</v>
      </c>
      <c r="B45" t="s">
        <v>1</v>
      </c>
      <c r="C45" t="s">
        <v>4</v>
      </c>
      <c r="D45">
        <v>2024</v>
      </c>
      <c r="E45">
        <v>4</v>
      </c>
      <c r="F45">
        <v>4283</v>
      </c>
      <c r="G45">
        <v>110</v>
      </c>
      <c r="S45" s="91"/>
    </row>
    <row r="46" spans="1:19" x14ac:dyDescent="0.25">
      <c r="A46">
        <v>6260</v>
      </c>
      <c r="B46" t="s">
        <v>3</v>
      </c>
      <c r="C46" t="s">
        <v>14</v>
      </c>
      <c r="D46">
        <v>2024</v>
      </c>
      <c r="E46">
        <v>4</v>
      </c>
      <c r="F46">
        <v>2967</v>
      </c>
      <c r="G46">
        <v>173</v>
      </c>
      <c r="S46" s="91"/>
    </row>
    <row r="47" spans="1:19" x14ac:dyDescent="0.25">
      <c r="A47">
        <v>6252</v>
      </c>
      <c r="B47" t="s">
        <v>1</v>
      </c>
      <c r="C47" t="s">
        <v>16</v>
      </c>
      <c r="D47">
        <v>2024</v>
      </c>
      <c r="E47">
        <v>4</v>
      </c>
      <c r="F47">
        <v>1734</v>
      </c>
      <c r="G47">
        <v>10</v>
      </c>
      <c r="S47" s="91"/>
    </row>
    <row r="48" spans="1:19" x14ac:dyDescent="0.25">
      <c r="A48">
        <v>6230</v>
      </c>
      <c r="B48" t="s">
        <v>12</v>
      </c>
      <c r="C48" t="s">
        <v>23</v>
      </c>
      <c r="D48">
        <v>2024</v>
      </c>
      <c r="E48">
        <v>4</v>
      </c>
      <c r="F48">
        <v>1430</v>
      </c>
      <c r="G48">
        <v>19</v>
      </c>
      <c r="S48" s="91"/>
    </row>
    <row r="49" spans="1:19" x14ac:dyDescent="0.25">
      <c r="A49">
        <v>6256</v>
      </c>
      <c r="B49" t="s">
        <v>3</v>
      </c>
      <c r="C49" t="s">
        <v>37</v>
      </c>
      <c r="D49">
        <v>2024</v>
      </c>
      <c r="E49">
        <v>4</v>
      </c>
      <c r="F49">
        <v>1562</v>
      </c>
      <c r="G49">
        <v>107</v>
      </c>
      <c r="S49" s="91"/>
    </row>
    <row r="50" spans="1:19" x14ac:dyDescent="0.25">
      <c r="A50">
        <v>6221</v>
      </c>
      <c r="B50" t="s">
        <v>12</v>
      </c>
      <c r="C50" t="s">
        <v>26</v>
      </c>
      <c r="D50">
        <v>2024</v>
      </c>
      <c r="E50">
        <v>5</v>
      </c>
      <c r="F50">
        <v>2573</v>
      </c>
      <c r="G50">
        <v>276</v>
      </c>
      <c r="S50" s="91"/>
    </row>
    <row r="51" spans="1:19" x14ac:dyDescent="0.25">
      <c r="A51">
        <v>31271</v>
      </c>
      <c r="B51" t="s">
        <v>1</v>
      </c>
      <c r="C51" t="s">
        <v>153</v>
      </c>
      <c r="D51">
        <v>2024</v>
      </c>
      <c r="E51">
        <v>5</v>
      </c>
      <c r="F51">
        <v>33</v>
      </c>
      <c r="G51">
        <v>0</v>
      </c>
      <c r="S51" s="91"/>
    </row>
    <row r="52" spans="1:19" x14ac:dyDescent="0.25">
      <c r="A52">
        <v>6228</v>
      </c>
      <c r="B52" t="s">
        <v>12</v>
      </c>
      <c r="C52" t="s">
        <v>28</v>
      </c>
      <c r="D52">
        <v>2024</v>
      </c>
      <c r="E52">
        <v>5</v>
      </c>
      <c r="F52">
        <v>2576</v>
      </c>
      <c r="G52">
        <v>71</v>
      </c>
      <c r="S52" s="91"/>
    </row>
    <row r="53" spans="1:19" x14ac:dyDescent="0.25">
      <c r="A53">
        <v>7314</v>
      </c>
      <c r="B53" t="s">
        <v>3</v>
      </c>
      <c r="C53" t="s">
        <v>47</v>
      </c>
      <c r="D53">
        <v>2024</v>
      </c>
      <c r="E53">
        <v>5</v>
      </c>
      <c r="F53">
        <v>2391</v>
      </c>
      <c r="G53">
        <v>12</v>
      </c>
      <c r="S53" s="91"/>
    </row>
    <row r="54" spans="1:19" x14ac:dyDescent="0.25">
      <c r="A54">
        <v>6239</v>
      </c>
      <c r="B54" t="s">
        <v>1</v>
      </c>
      <c r="C54" t="s">
        <v>0</v>
      </c>
      <c r="D54">
        <v>2024</v>
      </c>
      <c r="E54">
        <v>5</v>
      </c>
      <c r="F54">
        <v>2020</v>
      </c>
      <c r="G54">
        <v>42</v>
      </c>
      <c r="S54" s="91"/>
    </row>
    <row r="55" spans="1:19" x14ac:dyDescent="0.25">
      <c r="A55">
        <v>6238</v>
      </c>
      <c r="B55" t="s">
        <v>3</v>
      </c>
      <c r="C55" t="s">
        <v>18</v>
      </c>
      <c r="D55">
        <v>2024</v>
      </c>
      <c r="E55">
        <v>5</v>
      </c>
      <c r="F55">
        <v>1879</v>
      </c>
      <c r="G55">
        <v>6</v>
      </c>
      <c r="S55" s="91"/>
    </row>
    <row r="56" spans="1:19" x14ac:dyDescent="0.25">
      <c r="A56">
        <v>26983</v>
      </c>
      <c r="B56" t="s">
        <v>1</v>
      </c>
      <c r="C56" t="s">
        <v>147</v>
      </c>
      <c r="D56">
        <v>2024</v>
      </c>
      <c r="E56">
        <v>5</v>
      </c>
      <c r="F56">
        <v>294</v>
      </c>
      <c r="G56">
        <v>0</v>
      </c>
      <c r="S56" s="91"/>
    </row>
    <row r="57" spans="1:19" x14ac:dyDescent="0.25">
      <c r="A57">
        <v>6249</v>
      </c>
      <c r="B57" t="s">
        <v>1</v>
      </c>
      <c r="C57" t="s">
        <v>4</v>
      </c>
      <c r="D57">
        <v>2024</v>
      </c>
      <c r="E57">
        <v>5</v>
      </c>
      <c r="F57">
        <v>5147</v>
      </c>
      <c r="G57">
        <v>115</v>
      </c>
      <c r="S57" s="91"/>
    </row>
    <row r="58" spans="1:19" x14ac:dyDescent="0.25">
      <c r="A58">
        <v>6260</v>
      </c>
      <c r="B58" t="s">
        <v>3</v>
      </c>
      <c r="C58" t="s">
        <v>14</v>
      </c>
      <c r="D58">
        <v>2024</v>
      </c>
      <c r="E58">
        <v>5</v>
      </c>
      <c r="F58">
        <v>3505</v>
      </c>
      <c r="G58">
        <v>173</v>
      </c>
      <c r="S58" s="91"/>
    </row>
    <row r="59" spans="1:19" x14ac:dyDescent="0.25">
      <c r="A59">
        <v>6252</v>
      </c>
      <c r="B59" t="s">
        <v>1</v>
      </c>
      <c r="C59" t="s">
        <v>16</v>
      </c>
      <c r="D59">
        <v>2024</v>
      </c>
      <c r="E59">
        <v>5</v>
      </c>
      <c r="F59">
        <v>2126</v>
      </c>
      <c r="G59">
        <v>35</v>
      </c>
      <c r="S59" s="91"/>
    </row>
    <row r="60" spans="1:19" x14ac:dyDescent="0.25">
      <c r="A60">
        <v>6230</v>
      </c>
      <c r="B60" t="s">
        <v>12</v>
      </c>
      <c r="C60" t="s">
        <v>23</v>
      </c>
      <c r="D60">
        <v>2024</v>
      </c>
      <c r="E60">
        <v>5</v>
      </c>
      <c r="F60">
        <v>1970</v>
      </c>
      <c r="G60">
        <v>30</v>
      </c>
      <c r="S60" s="91"/>
    </row>
    <row r="61" spans="1:19" x14ac:dyDescent="0.25">
      <c r="A61">
        <v>6256</v>
      </c>
      <c r="B61" t="s">
        <v>3</v>
      </c>
      <c r="C61" t="s">
        <v>37</v>
      </c>
      <c r="D61">
        <v>2024</v>
      </c>
      <c r="E61">
        <v>5</v>
      </c>
      <c r="F61">
        <v>1825</v>
      </c>
      <c r="G61">
        <v>107</v>
      </c>
      <c r="S61" s="91"/>
    </row>
    <row r="62" spans="1:19" x14ac:dyDescent="0.25">
      <c r="A62">
        <v>6221</v>
      </c>
      <c r="B62" t="s">
        <v>12</v>
      </c>
      <c r="C62" t="s">
        <v>26</v>
      </c>
      <c r="D62">
        <v>2024</v>
      </c>
      <c r="E62">
        <v>6</v>
      </c>
      <c r="F62">
        <v>2954</v>
      </c>
      <c r="G62">
        <v>278</v>
      </c>
      <c r="S62" s="91"/>
    </row>
    <row r="63" spans="1:19" x14ac:dyDescent="0.25">
      <c r="A63">
        <v>31271</v>
      </c>
      <c r="B63" t="s">
        <v>1</v>
      </c>
      <c r="C63" t="s">
        <v>153</v>
      </c>
      <c r="D63">
        <v>2024</v>
      </c>
      <c r="E63">
        <v>6</v>
      </c>
      <c r="F63">
        <v>35</v>
      </c>
      <c r="G63">
        <v>0</v>
      </c>
      <c r="S63" s="91"/>
    </row>
    <row r="64" spans="1:19" x14ac:dyDescent="0.25">
      <c r="A64">
        <v>6228</v>
      </c>
      <c r="B64" t="s">
        <v>12</v>
      </c>
      <c r="C64" t="s">
        <v>28</v>
      </c>
      <c r="D64">
        <v>2024</v>
      </c>
      <c r="E64">
        <v>6</v>
      </c>
      <c r="F64">
        <v>3010</v>
      </c>
      <c r="G64">
        <v>71</v>
      </c>
      <c r="S64" s="91"/>
    </row>
    <row r="65" spans="1:19" x14ac:dyDescent="0.25">
      <c r="A65">
        <v>7314</v>
      </c>
      <c r="B65" t="s">
        <v>3</v>
      </c>
      <c r="C65" t="s">
        <v>47</v>
      </c>
      <c r="D65">
        <v>2024</v>
      </c>
      <c r="E65">
        <v>6</v>
      </c>
      <c r="F65">
        <v>2746</v>
      </c>
      <c r="G65">
        <v>18</v>
      </c>
      <c r="S65" s="91"/>
    </row>
    <row r="66" spans="1:19" x14ac:dyDescent="0.25">
      <c r="A66">
        <v>6239</v>
      </c>
      <c r="B66" t="s">
        <v>1</v>
      </c>
      <c r="C66" t="s">
        <v>0</v>
      </c>
      <c r="D66">
        <v>2024</v>
      </c>
      <c r="E66">
        <v>6</v>
      </c>
      <c r="F66">
        <v>2249</v>
      </c>
      <c r="G66">
        <v>42</v>
      </c>
      <c r="S66" s="91"/>
    </row>
    <row r="67" spans="1:19" x14ac:dyDescent="0.25">
      <c r="A67">
        <v>6238</v>
      </c>
      <c r="B67" t="s">
        <v>3</v>
      </c>
      <c r="C67" t="s">
        <v>18</v>
      </c>
      <c r="D67">
        <v>2024</v>
      </c>
      <c r="E67">
        <v>6</v>
      </c>
      <c r="F67">
        <v>2260</v>
      </c>
      <c r="G67">
        <v>8</v>
      </c>
      <c r="S67" s="91"/>
    </row>
    <row r="68" spans="1:19" x14ac:dyDescent="0.25">
      <c r="A68">
        <v>26983</v>
      </c>
      <c r="B68" t="s">
        <v>1</v>
      </c>
      <c r="C68" t="s">
        <v>147</v>
      </c>
      <c r="D68">
        <v>2024</v>
      </c>
      <c r="E68">
        <v>6</v>
      </c>
      <c r="F68">
        <v>325</v>
      </c>
      <c r="G68">
        <v>0</v>
      </c>
      <c r="S68" s="91"/>
    </row>
    <row r="69" spans="1:19" x14ac:dyDescent="0.25">
      <c r="A69">
        <v>6249</v>
      </c>
      <c r="B69" t="s">
        <v>1</v>
      </c>
      <c r="C69" t="s">
        <v>4</v>
      </c>
      <c r="D69">
        <v>2024</v>
      </c>
      <c r="E69">
        <v>6</v>
      </c>
      <c r="F69">
        <v>5816</v>
      </c>
      <c r="G69">
        <v>119</v>
      </c>
      <c r="S69" s="91"/>
    </row>
    <row r="70" spans="1:19" x14ac:dyDescent="0.25">
      <c r="A70">
        <v>6260</v>
      </c>
      <c r="B70" t="s">
        <v>3</v>
      </c>
      <c r="C70" t="s">
        <v>14</v>
      </c>
      <c r="D70">
        <v>2024</v>
      </c>
      <c r="E70">
        <v>6</v>
      </c>
      <c r="F70">
        <v>3776</v>
      </c>
      <c r="G70">
        <v>206</v>
      </c>
      <c r="S70" s="91"/>
    </row>
    <row r="71" spans="1:19" x14ac:dyDescent="0.25">
      <c r="A71">
        <v>6252</v>
      </c>
      <c r="B71" t="s">
        <v>1</v>
      </c>
      <c r="C71" t="s">
        <v>16</v>
      </c>
      <c r="D71">
        <v>2024</v>
      </c>
      <c r="E71">
        <v>6</v>
      </c>
      <c r="F71">
        <v>2340</v>
      </c>
      <c r="G71">
        <v>36</v>
      </c>
      <c r="S71" s="91"/>
    </row>
    <row r="72" spans="1:19" x14ac:dyDescent="0.25">
      <c r="A72">
        <v>6230</v>
      </c>
      <c r="B72" t="s">
        <v>12</v>
      </c>
      <c r="C72" t="s">
        <v>23</v>
      </c>
      <c r="D72">
        <v>2024</v>
      </c>
      <c r="E72">
        <v>6</v>
      </c>
      <c r="F72">
        <v>2295</v>
      </c>
      <c r="G72">
        <v>111</v>
      </c>
      <c r="S72" s="91"/>
    </row>
    <row r="73" spans="1:19" x14ac:dyDescent="0.25">
      <c r="A73">
        <v>6256</v>
      </c>
      <c r="B73" t="s">
        <v>3</v>
      </c>
      <c r="C73" t="s">
        <v>37</v>
      </c>
      <c r="D73">
        <v>2024</v>
      </c>
      <c r="E73">
        <v>6</v>
      </c>
      <c r="F73">
        <v>2004</v>
      </c>
      <c r="G73">
        <v>107</v>
      </c>
      <c r="S73" s="91"/>
    </row>
    <row r="74" spans="1:19" x14ac:dyDescent="0.25">
      <c r="A74">
        <v>6221</v>
      </c>
      <c r="B74" t="s">
        <v>12</v>
      </c>
      <c r="C74" t="s">
        <v>26</v>
      </c>
      <c r="D74">
        <v>2024</v>
      </c>
      <c r="E74">
        <v>7</v>
      </c>
      <c r="F74">
        <v>3344</v>
      </c>
      <c r="G74">
        <v>278</v>
      </c>
      <c r="S74" s="91"/>
    </row>
    <row r="75" spans="1:19" x14ac:dyDescent="0.25">
      <c r="A75">
        <v>31271</v>
      </c>
      <c r="B75" t="s">
        <v>1</v>
      </c>
      <c r="C75" t="s">
        <v>153</v>
      </c>
      <c r="D75">
        <v>2024</v>
      </c>
      <c r="E75">
        <v>7</v>
      </c>
      <c r="F75">
        <v>43</v>
      </c>
      <c r="G75">
        <v>0</v>
      </c>
      <c r="S75" s="91"/>
    </row>
    <row r="76" spans="1:19" x14ac:dyDescent="0.25">
      <c r="A76">
        <v>6228</v>
      </c>
      <c r="B76" t="s">
        <v>12</v>
      </c>
      <c r="C76" t="s">
        <v>28</v>
      </c>
      <c r="D76">
        <v>2024</v>
      </c>
      <c r="E76">
        <v>7</v>
      </c>
      <c r="F76">
        <v>3418</v>
      </c>
      <c r="G76">
        <v>71</v>
      </c>
      <c r="S76" s="91"/>
    </row>
    <row r="77" spans="1:19" x14ac:dyDescent="0.25">
      <c r="A77">
        <v>7314</v>
      </c>
      <c r="B77" t="s">
        <v>3</v>
      </c>
      <c r="C77" t="s">
        <v>47</v>
      </c>
      <c r="D77">
        <v>2024</v>
      </c>
      <c r="E77">
        <v>7</v>
      </c>
      <c r="F77">
        <v>3122</v>
      </c>
      <c r="G77">
        <v>18</v>
      </c>
      <c r="S77" s="91"/>
    </row>
    <row r="78" spans="1:19" x14ac:dyDescent="0.25">
      <c r="A78">
        <v>6239</v>
      </c>
      <c r="B78" t="s">
        <v>1</v>
      </c>
      <c r="C78" t="s">
        <v>0</v>
      </c>
      <c r="D78">
        <v>2024</v>
      </c>
      <c r="E78">
        <v>7</v>
      </c>
      <c r="F78">
        <v>2470</v>
      </c>
      <c r="G78">
        <v>42</v>
      </c>
      <c r="S78" s="91"/>
    </row>
    <row r="79" spans="1:19" x14ac:dyDescent="0.25">
      <c r="A79">
        <v>6238</v>
      </c>
      <c r="B79" t="s">
        <v>3</v>
      </c>
      <c r="C79" t="s">
        <v>18</v>
      </c>
      <c r="D79">
        <v>2024</v>
      </c>
      <c r="E79">
        <v>7</v>
      </c>
      <c r="F79">
        <v>2523</v>
      </c>
      <c r="G79">
        <v>8</v>
      </c>
      <c r="S79" s="91"/>
    </row>
    <row r="80" spans="1:19" x14ac:dyDescent="0.25">
      <c r="A80">
        <v>26983</v>
      </c>
      <c r="B80" t="s">
        <v>1</v>
      </c>
      <c r="C80" t="s">
        <v>147</v>
      </c>
      <c r="D80">
        <v>2024</v>
      </c>
      <c r="E80">
        <v>7</v>
      </c>
      <c r="F80">
        <v>354</v>
      </c>
      <c r="G80">
        <v>0</v>
      </c>
      <c r="S80" s="91"/>
    </row>
    <row r="81" spans="1:19" x14ac:dyDescent="0.25">
      <c r="A81">
        <v>6249</v>
      </c>
      <c r="B81" t="s">
        <v>1</v>
      </c>
      <c r="C81" t="s">
        <v>4</v>
      </c>
      <c r="D81">
        <v>2024</v>
      </c>
      <c r="E81">
        <v>7</v>
      </c>
      <c r="F81">
        <v>6391</v>
      </c>
      <c r="G81">
        <v>120</v>
      </c>
      <c r="S81" s="91"/>
    </row>
    <row r="82" spans="1:19" x14ac:dyDescent="0.25">
      <c r="A82">
        <v>6260</v>
      </c>
      <c r="B82" t="s">
        <v>3</v>
      </c>
      <c r="C82" t="s">
        <v>14</v>
      </c>
      <c r="D82">
        <v>2024</v>
      </c>
      <c r="E82">
        <v>7</v>
      </c>
      <c r="F82">
        <v>4284</v>
      </c>
      <c r="G82">
        <v>226</v>
      </c>
      <c r="S82" s="91"/>
    </row>
    <row r="83" spans="1:19" x14ac:dyDescent="0.25">
      <c r="A83">
        <v>6252</v>
      </c>
      <c r="B83" t="s">
        <v>1</v>
      </c>
      <c r="C83" t="s">
        <v>16</v>
      </c>
      <c r="D83">
        <v>2024</v>
      </c>
      <c r="E83">
        <v>7</v>
      </c>
      <c r="F83">
        <v>2614</v>
      </c>
      <c r="G83">
        <v>36</v>
      </c>
      <c r="S83" s="91"/>
    </row>
    <row r="84" spans="1:19" x14ac:dyDescent="0.25">
      <c r="A84">
        <v>6230</v>
      </c>
      <c r="B84" t="s">
        <v>12</v>
      </c>
      <c r="C84" t="s">
        <v>23</v>
      </c>
      <c r="D84">
        <v>2024</v>
      </c>
      <c r="E84">
        <v>7</v>
      </c>
      <c r="F84">
        <v>2591</v>
      </c>
      <c r="G84">
        <v>114</v>
      </c>
      <c r="S84" s="91"/>
    </row>
    <row r="85" spans="1:19" x14ac:dyDescent="0.25">
      <c r="A85">
        <v>6256</v>
      </c>
      <c r="B85" t="s">
        <v>3</v>
      </c>
      <c r="C85" t="s">
        <v>37</v>
      </c>
      <c r="D85">
        <v>2024</v>
      </c>
      <c r="E85">
        <v>7</v>
      </c>
      <c r="F85">
        <v>2277</v>
      </c>
      <c r="G85">
        <v>107</v>
      </c>
      <c r="S85" s="91"/>
    </row>
    <row r="86" spans="1:19" x14ac:dyDescent="0.25">
      <c r="A86">
        <v>6221</v>
      </c>
      <c r="B86" t="s">
        <v>12</v>
      </c>
      <c r="C86" t="s">
        <v>26</v>
      </c>
      <c r="D86">
        <v>2024</v>
      </c>
      <c r="E86">
        <v>8</v>
      </c>
      <c r="F86">
        <v>3624</v>
      </c>
      <c r="G86">
        <v>279</v>
      </c>
      <c r="S86" s="91"/>
    </row>
    <row r="87" spans="1:19" x14ac:dyDescent="0.25">
      <c r="A87">
        <v>31271</v>
      </c>
      <c r="B87" t="s">
        <v>1</v>
      </c>
      <c r="C87" t="s">
        <v>153</v>
      </c>
      <c r="D87">
        <v>2024</v>
      </c>
      <c r="E87">
        <v>8</v>
      </c>
      <c r="F87">
        <v>55</v>
      </c>
      <c r="G87">
        <v>0</v>
      </c>
      <c r="S87" s="91"/>
    </row>
    <row r="88" spans="1:19" x14ac:dyDescent="0.25">
      <c r="A88">
        <v>6228</v>
      </c>
      <c r="B88" t="s">
        <v>12</v>
      </c>
      <c r="C88" t="s">
        <v>28</v>
      </c>
      <c r="D88">
        <v>2024</v>
      </c>
      <c r="E88">
        <v>8</v>
      </c>
      <c r="F88">
        <v>3647</v>
      </c>
      <c r="G88">
        <v>71</v>
      </c>
      <c r="S88" s="91"/>
    </row>
    <row r="89" spans="1:19" x14ac:dyDescent="0.25">
      <c r="A89">
        <v>7314</v>
      </c>
      <c r="B89" t="s">
        <v>3</v>
      </c>
      <c r="C89" t="s">
        <v>47</v>
      </c>
      <c r="D89">
        <v>2024</v>
      </c>
      <c r="E89">
        <v>8</v>
      </c>
      <c r="F89">
        <v>3433</v>
      </c>
      <c r="G89">
        <v>18</v>
      </c>
      <c r="S89" s="91"/>
    </row>
    <row r="90" spans="1:19" x14ac:dyDescent="0.25">
      <c r="A90">
        <v>6239</v>
      </c>
      <c r="B90" t="s">
        <v>1</v>
      </c>
      <c r="C90" t="s">
        <v>0</v>
      </c>
      <c r="D90">
        <v>2024</v>
      </c>
      <c r="E90">
        <v>8</v>
      </c>
      <c r="F90">
        <v>2661</v>
      </c>
      <c r="G90">
        <v>42</v>
      </c>
      <c r="S90" s="91"/>
    </row>
    <row r="91" spans="1:19" x14ac:dyDescent="0.25">
      <c r="A91">
        <v>6238</v>
      </c>
      <c r="B91" t="s">
        <v>3</v>
      </c>
      <c r="C91" t="s">
        <v>18</v>
      </c>
      <c r="D91">
        <v>2024</v>
      </c>
      <c r="E91">
        <v>8</v>
      </c>
      <c r="F91">
        <v>2702</v>
      </c>
      <c r="G91">
        <v>8</v>
      </c>
      <c r="S91" s="91"/>
    </row>
    <row r="92" spans="1:19" x14ac:dyDescent="0.25">
      <c r="A92">
        <v>26983</v>
      </c>
      <c r="B92" t="s">
        <v>1</v>
      </c>
      <c r="C92" t="s">
        <v>147</v>
      </c>
      <c r="D92">
        <v>2024</v>
      </c>
      <c r="E92">
        <v>8</v>
      </c>
      <c r="F92">
        <v>373</v>
      </c>
      <c r="G92">
        <v>0</v>
      </c>
      <c r="S92" s="91"/>
    </row>
    <row r="93" spans="1:19" x14ac:dyDescent="0.25">
      <c r="A93">
        <v>6249</v>
      </c>
      <c r="B93" t="s">
        <v>1</v>
      </c>
      <c r="C93" t="s">
        <v>4</v>
      </c>
      <c r="D93">
        <v>2024</v>
      </c>
      <c r="E93">
        <v>8</v>
      </c>
      <c r="F93">
        <v>6763</v>
      </c>
      <c r="G93">
        <v>129</v>
      </c>
      <c r="S93" s="91"/>
    </row>
    <row r="94" spans="1:19" x14ac:dyDescent="0.25">
      <c r="A94">
        <v>6260</v>
      </c>
      <c r="B94" t="s">
        <v>3</v>
      </c>
      <c r="C94" t="s">
        <v>14</v>
      </c>
      <c r="D94">
        <v>2024</v>
      </c>
      <c r="E94">
        <v>8</v>
      </c>
      <c r="F94">
        <v>4583</v>
      </c>
      <c r="G94">
        <v>271</v>
      </c>
      <c r="S94" s="91"/>
    </row>
    <row r="95" spans="1:19" x14ac:dyDescent="0.25">
      <c r="A95">
        <v>6252</v>
      </c>
      <c r="B95" t="s">
        <v>1</v>
      </c>
      <c r="C95" t="s">
        <v>16</v>
      </c>
      <c r="D95">
        <v>2024</v>
      </c>
      <c r="E95">
        <v>8</v>
      </c>
      <c r="F95">
        <v>2849</v>
      </c>
      <c r="G95">
        <v>43</v>
      </c>
      <c r="S95" s="91"/>
    </row>
    <row r="96" spans="1:19" x14ac:dyDescent="0.25">
      <c r="A96">
        <v>6230</v>
      </c>
      <c r="B96" t="s">
        <v>12</v>
      </c>
      <c r="C96" t="s">
        <v>23</v>
      </c>
      <c r="D96">
        <v>2024</v>
      </c>
      <c r="E96">
        <v>8</v>
      </c>
      <c r="F96">
        <v>2768</v>
      </c>
      <c r="G96">
        <v>114</v>
      </c>
      <c r="S96" s="91"/>
    </row>
    <row r="97" spans="1:19" x14ac:dyDescent="0.25">
      <c r="A97">
        <v>6256</v>
      </c>
      <c r="B97" t="s">
        <v>3</v>
      </c>
      <c r="C97" t="s">
        <v>37</v>
      </c>
      <c r="D97">
        <v>2024</v>
      </c>
      <c r="E97">
        <v>8</v>
      </c>
      <c r="F97">
        <v>2491</v>
      </c>
      <c r="G97">
        <v>107</v>
      </c>
      <c r="S97" s="91"/>
    </row>
    <row r="98" spans="1:19" x14ac:dyDescent="0.25">
      <c r="A98">
        <v>6221</v>
      </c>
      <c r="B98" t="s">
        <v>12</v>
      </c>
      <c r="C98" t="s">
        <v>26</v>
      </c>
      <c r="D98">
        <v>2024</v>
      </c>
      <c r="E98">
        <v>9</v>
      </c>
      <c r="F98">
        <v>3928</v>
      </c>
      <c r="G98">
        <v>279</v>
      </c>
      <c r="S98" s="91"/>
    </row>
    <row r="99" spans="1:19" x14ac:dyDescent="0.25">
      <c r="A99">
        <v>31271</v>
      </c>
      <c r="B99" t="s">
        <v>1</v>
      </c>
      <c r="C99" t="s">
        <v>153</v>
      </c>
      <c r="D99">
        <v>2024</v>
      </c>
      <c r="E99">
        <v>9</v>
      </c>
      <c r="F99">
        <v>61</v>
      </c>
      <c r="G99">
        <v>0</v>
      </c>
      <c r="S99" s="91"/>
    </row>
    <row r="100" spans="1:19" x14ac:dyDescent="0.25">
      <c r="A100">
        <v>6228</v>
      </c>
      <c r="B100" t="s">
        <v>12</v>
      </c>
      <c r="C100" t="s">
        <v>28</v>
      </c>
      <c r="D100">
        <v>2024</v>
      </c>
      <c r="E100">
        <v>9</v>
      </c>
      <c r="F100">
        <v>3929</v>
      </c>
      <c r="G100">
        <v>72</v>
      </c>
      <c r="S100" s="91"/>
    </row>
    <row r="101" spans="1:19" x14ac:dyDescent="0.25">
      <c r="A101">
        <v>7314</v>
      </c>
      <c r="B101" t="s">
        <v>3</v>
      </c>
      <c r="C101" t="s">
        <v>47</v>
      </c>
      <c r="D101">
        <v>2024</v>
      </c>
      <c r="E101">
        <v>9</v>
      </c>
      <c r="F101">
        <v>3737</v>
      </c>
      <c r="G101">
        <v>19</v>
      </c>
      <c r="S101" s="91"/>
    </row>
    <row r="102" spans="1:19" x14ac:dyDescent="0.25">
      <c r="A102">
        <v>6239</v>
      </c>
      <c r="B102" t="s">
        <v>1</v>
      </c>
      <c r="C102" t="s">
        <v>0</v>
      </c>
      <c r="D102">
        <v>2024</v>
      </c>
      <c r="E102">
        <v>9</v>
      </c>
      <c r="F102">
        <v>2830</v>
      </c>
      <c r="G102">
        <v>71</v>
      </c>
      <c r="S102" s="91"/>
    </row>
    <row r="103" spans="1:19" x14ac:dyDescent="0.25">
      <c r="A103">
        <v>6238</v>
      </c>
      <c r="B103" t="s">
        <v>3</v>
      </c>
      <c r="C103" t="s">
        <v>18</v>
      </c>
      <c r="D103">
        <v>2024</v>
      </c>
      <c r="E103">
        <v>9</v>
      </c>
      <c r="F103">
        <v>2874</v>
      </c>
      <c r="G103">
        <v>9</v>
      </c>
      <c r="S103" s="91"/>
    </row>
    <row r="104" spans="1:19" x14ac:dyDescent="0.25">
      <c r="A104">
        <v>26983</v>
      </c>
      <c r="B104" t="s">
        <v>1</v>
      </c>
      <c r="C104" t="s">
        <v>147</v>
      </c>
      <c r="D104">
        <v>2024</v>
      </c>
      <c r="E104">
        <v>9</v>
      </c>
      <c r="F104">
        <v>395</v>
      </c>
      <c r="G104">
        <v>0</v>
      </c>
      <c r="S104" s="91"/>
    </row>
    <row r="105" spans="1:19" x14ac:dyDescent="0.25">
      <c r="A105">
        <v>6249</v>
      </c>
      <c r="B105" t="s">
        <v>1</v>
      </c>
      <c r="C105" t="s">
        <v>4</v>
      </c>
      <c r="D105">
        <v>2024</v>
      </c>
      <c r="E105">
        <v>9</v>
      </c>
      <c r="F105">
        <v>7105</v>
      </c>
      <c r="G105">
        <v>136</v>
      </c>
      <c r="S105" s="91"/>
    </row>
    <row r="106" spans="1:19" x14ac:dyDescent="0.25">
      <c r="A106">
        <v>6260</v>
      </c>
      <c r="B106" t="s">
        <v>3</v>
      </c>
      <c r="C106" t="s">
        <v>14</v>
      </c>
      <c r="D106">
        <v>2024</v>
      </c>
      <c r="E106">
        <v>9</v>
      </c>
      <c r="F106">
        <v>4901</v>
      </c>
      <c r="G106">
        <v>322</v>
      </c>
      <c r="S106" s="91"/>
    </row>
    <row r="107" spans="1:19" x14ac:dyDescent="0.25">
      <c r="A107">
        <v>6252</v>
      </c>
      <c r="B107" t="s">
        <v>1</v>
      </c>
      <c r="C107" t="s">
        <v>16</v>
      </c>
      <c r="D107">
        <v>2024</v>
      </c>
      <c r="E107">
        <v>9</v>
      </c>
      <c r="F107">
        <v>3072</v>
      </c>
      <c r="G107">
        <v>61</v>
      </c>
      <c r="S107" s="91"/>
    </row>
    <row r="108" spans="1:19" x14ac:dyDescent="0.25">
      <c r="A108">
        <v>6230</v>
      </c>
      <c r="B108" t="s">
        <v>12</v>
      </c>
      <c r="C108" t="s">
        <v>23</v>
      </c>
      <c r="D108">
        <v>2024</v>
      </c>
      <c r="E108">
        <v>9</v>
      </c>
      <c r="F108">
        <v>3022</v>
      </c>
      <c r="G108">
        <v>115</v>
      </c>
      <c r="S108" s="91"/>
    </row>
    <row r="109" spans="1:19" x14ac:dyDescent="0.25">
      <c r="A109">
        <v>6256</v>
      </c>
      <c r="B109" t="s">
        <v>3</v>
      </c>
      <c r="C109" t="s">
        <v>37</v>
      </c>
      <c r="D109">
        <v>2024</v>
      </c>
      <c r="E109">
        <v>9</v>
      </c>
      <c r="F109">
        <v>2677</v>
      </c>
      <c r="G109">
        <v>107</v>
      </c>
      <c r="S109" s="91"/>
    </row>
    <row r="110" spans="1:19" x14ac:dyDescent="0.25">
      <c r="A110">
        <v>6221</v>
      </c>
      <c r="B110" t="s">
        <v>12</v>
      </c>
      <c r="C110" t="s">
        <v>26</v>
      </c>
      <c r="D110">
        <v>2024</v>
      </c>
      <c r="E110">
        <v>10</v>
      </c>
      <c r="F110">
        <v>4244</v>
      </c>
      <c r="G110">
        <v>370</v>
      </c>
      <c r="S110" s="91"/>
    </row>
    <row r="111" spans="1:19" x14ac:dyDescent="0.25">
      <c r="A111">
        <v>31271</v>
      </c>
      <c r="B111" t="s">
        <v>1</v>
      </c>
      <c r="C111" t="s">
        <v>153</v>
      </c>
      <c r="D111">
        <v>2024</v>
      </c>
      <c r="E111">
        <v>10</v>
      </c>
      <c r="F111">
        <v>63</v>
      </c>
      <c r="G111">
        <v>0</v>
      </c>
      <c r="S111" s="91"/>
    </row>
    <row r="112" spans="1:19" x14ac:dyDescent="0.25">
      <c r="A112">
        <v>6228</v>
      </c>
      <c r="B112" t="s">
        <v>12</v>
      </c>
      <c r="C112" t="s">
        <v>28</v>
      </c>
      <c r="D112">
        <v>2024</v>
      </c>
      <c r="E112">
        <v>10</v>
      </c>
      <c r="F112">
        <v>4152</v>
      </c>
      <c r="G112">
        <v>72</v>
      </c>
      <c r="S112" s="91"/>
    </row>
    <row r="113" spans="1:19" x14ac:dyDescent="0.25">
      <c r="A113">
        <v>7314</v>
      </c>
      <c r="B113" t="s">
        <v>3</v>
      </c>
      <c r="C113" t="s">
        <v>47</v>
      </c>
      <c r="D113">
        <v>2024</v>
      </c>
      <c r="E113">
        <v>10</v>
      </c>
      <c r="F113">
        <v>4029</v>
      </c>
      <c r="G113">
        <v>30</v>
      </c>
      <c r="S113" s="91"/>
    </row>
    <row r="114" spans="1:19" x14ac:dyDescent="0.25">
      <c r="A114">
        <v>6239</v>
      </c>
      <c r="B114" t="s">
        <v>1</v>
      </c>
      <c r="C114" t="s">
        <v>0</v>
      </c>
      <c r="D114">
        <v>2024</v>
      </c>
      <c r="E114">
        <v>10</v>
      </c>
      <c r="F114">
        <v>2953</v>
      </c>
      <c r="G114">
        <v>106</v>
      </c>
      <c r="S114" s="91"/>
    </row>
    <row r="115" spans="1:19" x14ac:dyDescent="0.25">
      <c r="A115">
        <v>6238</v>
      </c>
      <c r="B115" t="s">
        <v>3</v>
      </c>
      <c r="C115" t="s">
        <v>18</v>
      </c>
      <c r="D115">
        <v>2024</v>
      </c>
      <c r="E115">
        <v>10</v>
      </c>
      <c r="F115">
        <v>2991</v>
      </c>
      <c r="G115">
        <v>9</v>
      </c>
      <c r="S115" s="91"/>
    </row>
    <row r="116" spans="1:19" x14ac:dyDescent="0.25">
      <c r="A116">
        <v>26983</v>
      </c>
      <c r="B116" t="s">
        <v>1</v>
      </c>
      <c r="C116" t="s">
        <v>147</v>
      </c>
      <c r="D116">
        <v>2024</v>
      </c>
      <c r="E116">
        <v>10</v>
      </c>
      <c r="F116">
        <v>413</v>
      </c>
      <c r="G116">
        <v>0</v>
      </c>
      <c r="S116" s="91"/>
    </row>
    <row r="117" spans="1:19" x14ac:dyDescent="0.25">
      <c r="A117">
        <v>6249</v>
      </c>
      <c r="B117" t="s">
        <v>1</v>
      </c>
      <c r="C117" t="s">
        <v>4</v>
      </c>
      <c r="D117">
        <v>2024</v>
      </c>
      <c r="E117">
        <v>10</v>
      </c>
      <c r="F117">
        <v>7402</v>
      </c>
      <c r="G117">
        <v>141</v>
      </c>
      <c r="S117" s="91"/>
    </row>
    <row r="118" spans="1:19" x14ac:dyDescent="0.25">
      <c r="A118">
        <v>6260</v>
      </c>
      <c r="B118" t="s">
        <v>3</v>
      </c>
      <c r="C118" t="s">
        <v>14</v>
      </c>
      <c r="D118">
        <v>2024</v>
      </c>
      <c r="E118">
        <v>10</v>
      </c>
      <c r="F118">
        <v>5122</v>
      </c>
      <c r="G118">
        <v>370</v>
      </c>
      <c r="S118" s="91"/>
    </row>
    <row r="119" spans="1:19" x14ac:dyDescent="0.25">
      <c r="A119">
        <v>6252</v>
      </c>
      <c r="B119" t="s">
        <v>1</v>
      </c>
      <c r="C119" t="s">
        <v>16</v>
      </c>
      <c r="D119">
        <v>2024</v>
      </c>
      <c r="E119">
        <v>10</v>
      </c>
      <c r="F119">
        <v>3332</v>
      </c>
      <c r="G119">
        <v>87</v>
      </c>
      <c r="S119" s="91"/>
    </row>
    <row r="120" spans="1:19" x14ac:dyDescent="0.25">
      <c r="A120">
        <v>6230</v>
      </c>
      <c r="B120" t="s">
        <v>12</v>
      </c>
      <c r="C120" t="s">
        <v>23</v>
      </c>
      <c r="D120">
        <v>2024</v>
      </c>
      <c r="E120">
        <v>10</v>
      </c>
      <c r="F120">
        <v>3212</v>
      </c>
      <c r="G120">
        <v>118</v>
      </c>
      <c r="S120" s="91"/>
    </row>
    <row r="121" spans="1:19" x14ac:dyDescent="0.25">
      <c r="A121">
        <v>6256</v>
      </c>
      <c r="B121" t="s">
        <v>3</v>
      </c>
      <c r="C121" t="s">
        <v>37</v>
      </c>
      <c r="D121">
        <v>2024</v>
      </c>
      <c r="E121">
        <v>10</v>
      </c>
      <c r="F121">
        <v>2807</v>
      </c>
      <c r="G121">
        <v>115</v>
      </c>
      <c r="S121" s="91"/>
    </row>
    <row r="122" spans="1:19" x14ac:dyDescent="0.25">
      <c r="A122">
        <v>6221</v>
      </c>
      <c r="B122" t="s">
        <v>12</v>
      </c>
      <c r="C122" t="s">
        <v>26</v>
      </c>
      <c r="D122">
        <v>2024</v>
      </c>
      <c r="E122">
        <v>11</v>
      </c>
      <c r="F122">
        <v>4462</v>
      </c>
      <c r="G122">
        <v>477</v>
      </c>
      <c r="S122" s="91"/>
    </row>
    <row r="123" spans="1:19" x14ac:dyDescent="0.25">
      <c r="A123">
        <v>31271</v>
      </c>
      <c r="B123" t="s">
        <v>1</v>
      </c>
      <c r="C123" t="s">
        <v>153</v>
      </c>
      <c r="D123">
        <v>2024</v>
      </c>
      <c r="E123">
        <v>11</v>
      </c>
      <c r="F123">
        <v>65</v>
      </c>
      <c r="G123">
        <v>0</v>
      </c>
      <c r="S123" s="91"/>
    </row>
    <row r="124" spans="1:19" x14ac:dyDescent="0.25">
      <c r="A124">
        <v>6228</v>
      </c>
      <c r="B124" t="s">
        <v>12</v>
      </c>
      <c r="C124" t="s">
        <v>28</v>
      </c>
      <c r="D124">
        <v>2024</v>
      </c>
      <c r="E124">
        <v>11</v>
      </c>
      <c r="F124">
        <v>4346</v>
      </c>
      <c r="G124">
        <v>73</v>
      </c>
      <c r="S124" s="91"/>
    </row>
    <row r="125" spans="1:19" x14ac:dyDescent="0.25">
      <c r="A125">
        <v>7314</v>
      </c>
      <c r="B125" t="s">
        <v>3</v>
      </c>
      <c r="C125" t="s">
        <v>47</v>
      </c>
      <c r="D125">
        <v>2024</v>
      </c>
      <c r="E125">
        <v>11</v>
      </c>
      <c r="F125">
        <v>4332</v>
      </c>
      <c r="G125">
        <v>119</v>
      </c>
      <c r="S125" s="91"/>
    </row>
    <row r="126" spans="1:19" x14ac:dyDescent="0.25">
      <c r="A126">
        <v>6239</v>
      </c>
      <c r="B126" t="s">
        <v>1</v>
      </c>
      <c r="C126" t="s">
        <v>0</v>
      </c>
      <c r="D126">
        <v>2024</v>
      </c>
      <c r="E126">
        <v>11</v>
      </c>
      <c r="F126">
        <v>3066</v>
      </c>
      <c r="G126">
        <v>111</v>
      </c>
      <c r="S126" s="91"/>
    </row>
    <row r="127" spans="1:19" x14ac:dyDescent="0.25">
      <c r="A127">
        <v>6238</v>
      </c>
      <c r="B127" t="s">
        <v>3</v>
      </c>
      <c r="C127" t="s">
        <v>18</v>
      </c>
      <c r="D127">
        <v>2024</v>
      </c>
      <c r="E127">
        <v>11</v>
      </c>
      <c r="F127">
        <v>3128</v>
      </c>
      <c r="G127">
        <v>40</v>
      </c>
      <c r="S127" s="91"/>
    </row>
    <row r="128" spans="1:19" x14ac:dyDescent="0.25">
      <c r="A128">
        <v>26983</v>
      </c>
      <c r="B128" t="s">
        <v>1</v>
      </c>
      <c r="C128" t="s">
        <v>147</v>
      </c>
      <c r="D128">
        <v>2024</v>
      </c>
      <c r="E128">
        <v>11</v>
      </c>
      <c r="F128">
        <v>445</v>
      </c>
      <c r="G128">
        <v>0</v>
      </c>
      <c r="S128" s="91"/>
    </row>
    <row r="129" spans="1:19" x14ac:dyDescent="0.25">
      <c r="A129">
        <v>6249</v>
      </c>
      <c r="B129" t="s">
        <v>1</v>
      </c>
      <c r="C129" t="s">
        <v>4</v>
      </c>
      <c r="D129">
        <v>2024</v>
      </c>
      <c r="E129">
        <v>11</v>
      </c>
      <c r="F129">
        <v>7717</v>
      </c>
      <c r="G129">
        <v>157</v>
      </c>
      <c r="S129" s="91"/>
    </row>
    <row r="130" spans="1:19" x14ac:dyDescent="0.25">
      <c r="A130">
        <v>6260</v>
      </c>
      <c r="B130" t="s">
        <v>3</v>
      </c>
      <c r="C130" t="s">
        <v>14</v>
      </c>
      <c r="D130">
        <v>2024</v>
      </c>
      <c r="E130">
        <v>11</v>
      </c>
      <c r="F130">
        <v>5378</v>
      </c>
      <c r="G130">
        <v>444</v>
      </c>
      <c r="S130" s="91"/>
    </row>
    <row r="131" spans="1:19" x14ac:dyDescent="0.25">
      <c r="A131">
        <v>6252</v>
      </c>
      <c r="B131" t="s">
        <v>1</v>
      </c>
      <c r="C131" t="s">
        <v>16</v>
      </c>
      <c r="D131">
        <v>2024</v>
      </c>
      <c r="E131">
        <v>11</v>
      </c>
      <c r="F131">
        <v>3469</v>
      </c>
      <c r="G131">
        <v>150</v>
      </c>
      <c r="S131" s="91"/>
    </row>
    <row r="132" spans="1:19" x14ac:dyDescent="0.25">
      <c r="A132">
        <v>6230</v>
      </c>
      <c r="B132" t="s">
        <v>12</v>
      </c>
      <c r="C132" t="s">
        <v>23</v>
      </c>
      <c r="D132">
        <v>2024</v>
      </c>
      <c r="E132">
        <v>11</v>
      </c>
      <c r="F132">
        <v>3412</v>
      </c>
      <c r="G132">
        <v>125</v>
      </c>
      <c r="S132" s="91"/>
    </row>
    <row r="133" spans="1:19" x14ac:dyDescent="0.25">
      <c r="A133">
        <v>6256</v>
      </c>
      <c r="B133" t="s">
        <v>3</v>
      </c>
      <c r="C133" t="s">
        <v>37</v>
      </c>
      <c r="D133">
        <v>2024</v>
      </c>
      <c r="E133">
        <v>11</v>
      </c>
      <c r="F133">
        <v>2926</v>
      </c>
      <c r="G133">
        <v>146</v>
      </c>
      <c r="S133" s="91"/>
    </row>
    <row r="134" spans="1:19" x14ac:dyDescent="0.25">
      <c r="A134">
        <v>6221</v>
      </c>
      <c r="B134" t="s">
        <v>12</v>
      </c>
      <c r="C134" t="s">
        <v>26</v>
      </c>
      <c r="D134">
        <v>2024</v>
      </c>
      <c r="E134">
        <v>12</v>
      </c>
      <c r="F134">
        <v>4583</v>
      </c>
      <c r="G134">
        <v>483</v>
      </c>
      <c r="S134" s="91"/>
    </row>
    <row r="135" spans="1:19" x14ac:dyDescent="0.25">
      <c r="A135">
        <v>31271</v>
      </c>
      <c r="B135" t="s">
        <v>1</v>
      </c>
      <c r="C135" t="s">
        <v>153</v>
      </c>
      <c r="D135">
        <v>2024</v>
      </c>
      <c r="E135">
        <v>12</v>
      </c>
      <c r="F135">
        <v>71</v>
      </c>
      <c r="G135">
        <v>0</v>
      </c>
      <c r="S135" s="91"/>
    </row>
    <row r="136" spans="1:19" x14ac:dyDescent="0.25">
      <c r="A136">
        <v>6228</v>
      </c>
      <c r="B136" t="s">
        <v>12</v>
      </c>
      <c r="C136" t="s">
        <v>28</v>
      </c>
      <c r="D136">
        <v>2024</v>
      </c>
      <c r="E136">
        <v>12</v>
      </c>
      <c r="F136">
        <v>4528</v>
      </c>
      <c r="G136">
        <v>94</v>
      </c>
      <c r="S136" s="91"/>
    </row>
    <row r="137" spans="1:19" x14ac:dyDescent="0.25">
      <c r="A137">
        <v>7314</v>
      </c>
      <c r="B137" t="s">
        <v>3</v>
      </c>
      <c r="C137" t="s">
        <v>47</v>
      </c>
      <c r="D137">
        <v>2024</v>
      </c>
      <c r="E137">
        <v>12</v>
      </c>
      <c r="F137">
        <v>4555</v>
      </c>
      <c r="G137">
        <v>189</v>
      </c>
      <c r="S137" s="91"/>
    </row>
    <row r="138" spans="1:19" x14ac:dyDescent="0.25">
      <c r="A138">
        <v>6239</v>
      </c>
      <c r="B138" t="s">
        <v>1</v>
      </c>
      <c r="C138" t="s">
        <v>0</v>
      </c>
      <c r="D138">
        <v>2024</v>
      </c>
      <c r="E138">
        <v>12</v>
      </c>
      <c r="F138">
        <v>3169</v>
      </c>
      <c r="G138">
        <v>114</v>
      </c>
      <c r="S138" s="91"/>
    </row>
    <row r="139" spans="1:19" x14ac:dyDescent="0.25">
      <c r="A139">
        <v>6238</v>
      </c>
      <c r="B139" t="s">
        <v>3</v>
      </c>
      <c r="C139" t="s">
        <v>18</v>
      </c>
      <c r="D139">
        <v>2024</v>
      </c>
      <c r="E139">
        <v>12</v>
      </c>
      <c r="F139">
        <v>3242</v>
      </c>
      <c r="G139">
        <v>41</v>
      </c>
      <c r="S139" s="91"/>
    </row>
    <row r="140" spans="1:19" x14ac:dyDescent="0.25">
      <c r="A140">
        <v>26983</v>
      </c>
      <c r="B140" t="s">
        <v>1</v>
      </c>
      <c r="C140" t="s">
        <v>147</v>
      </c>
      <c r="D140">
        <v>2024</v>
      </c>
      <c r="E140">
        <v>12</v>
      </c>
      <c r="F140">
        <v>470</v>
      </c>
      <c r="G140">
        <v>0</v>
      </c>
      <c r="S140" s="91"/>
    </row>
    <row r="141" spans="1:19" x14ac:dyDescent="0.25">
      <c r="A141">
        <v>6249</v>
      </c>
      <c r="B141" t="s">
        <v>1</v>
      </c>
      <c r="C141" t="s">
        <v>4</v>
      </c>
      <c r="D141">
        <v>2024</v>
      </c>
      <c r="E141">
        <v>12</v>
      </c>
      <c r="F141">
        <v>7979</v>
      </c>
      <c r="G141">
        <v>163</v>
      </c>
      <c r="S141" s="91"/>
    </row>
    <row r="142" spans="1:19" x14ac:dyDescent="0.25">
      <c r="A142">
        <v>6260</v>
      </c>
      <c r="B142" t="s">
        <v>3</v>
      </c>
      <c r="C142" t="s">
        <v>14</v>
      </c>
      <c r="D142">
        <v>2024</v>
      </c>
      <c r="E142">
        <v>12</v>
      </c>
      <c r="F142">
        <v>5568</v>
      </c>
      <c r="G142">
        <v>503</v>
      </c>
      <c r="S142" s="91"/>
    </row>
    <row r="143" spans="1:19" x14ac:dyDescent="0.25">
      <c r="A143">
        <v>6252</v>
      </c>
      <c r="B143" t="s">
        <v>1</v>
      </c>
      <c r="C143" t="s">
        <v>16</v>
      </c>
      <c r="D143">
        <v>2024</v>
      </c>
      <c r="E143">
        <v>12</v>
      </c>
      <c r="F143">
        <v>3556</v>
      </c>
      <c r="G143">
        <v>195</v>
      </c>
      <c r="S143" s="91"/>
    </row>
    <row r="144" spans="1:19" x14ac:dyDescent="0.25">
      <c r="A144">
        <v>6230</v>
      </c>
      <c r="B144" t="s">
        <v>12</v>
      </c>
      <c r="C144" t="s">
        <v>23</v>
      </c>
      <c r="D144">
        <v>2024</v>
      </c>
      <c r="E144">
        <v>12</v>
      </c>
      <c r="F144">
        <v>3560</v>
      </c>
      <c r="G144">
        <v>152</v>
      </c>
      <c r="S144" s="91"/>
    </row>
    <row r="145" spans="1:19" x14ac:dyDescent="0.25">
      <c r="A145">
        <v>6256</v>
      </c>
      <c r="B145" t="s">
        <v>3</v>
      </c>
      <c r="C145" t="s">
        <v>37</v>
      </c>
      <c r="D145">
        <v>2024</v>
      </c>
      <c r="E145">
        <v>12</v>
      </c>
      <c r="F145">
        <v>3055</v>
      </c>
      <c r="G145">
        <v>172</v>
      </c>
      <c r="S145" s="91"/>
    </row>
    <row r="146" spans="1:19" x14ac:dyDescent="0.25">
      <c r="S146" s="91"/>
    </row>
    <row r="147" spans="1:19" x14ac:dyDescent="0.25">
      <c r="S147" s="91"/>
    </row>
    <row r="148" spans="1:19" x14ac:dyDescent="0.25">
      <c r="S148" s="91"/>
    </row>
    <row r="149" spans="1:19" x14ac:dyDescent="0.25">
      <c r="S149" s="91"/>
    </row>
    <row r="150" spans="1:19" x14ac:dyDescent="0.25">
      <c r="S150" s="91"/>
    </row>
    <row r="151" spans="1:19" x14ac:dyDescent="0.25">
      <c r="S151" s="91"/>
    </row>
    <row r="152" spans="1:19" x14ac:dyDescent="0.25">
      <c r="S152" s="91"/>
    </row>
    <row r="153" spans="1:19" x14ac:dyDescent="0.25">
      <c r="S153" s="91"/>
    </row>
    <row r="154" spans="1:19" x14ac:dyDescent="0.25">
      <c r="S154" s="91"/>
    </row>
    <row r="155" spans="1:19" x14ac:dyDescent="0.25">
      <c r="S155" s="91"/>
    </row>
    <row r="156" spans="1:19" x14ac:dyDescent="0.25">
      <c r="S156" s="91"/>
    </row>
    <row r="157" spans="1:19" x14ac:dyDescent="0.25">
      <c r="S157" s="91"/>
    </row>
    <row r="158" spans="1:19" x14ac:dyDescent="0.25">
      <c r="S158" s="91"/>
    </row>
    <row r="159" spans="1:19" x14ac:dyDescent="0.25">
      <c r="S159" s="91"/>
    </row>
    <row r="160" spans="1:19" x14ac:dyDescent="0.25">
      <c r="S160" s="91"/>
    </row>
    <row r="161" spans="19:19" x14ac:dyDescent="0.25">
      <c r="S161" s="91"/>
    </row>
    <row r="162" spans="19:19" x14ac:dyDescent="0.25">
      <c r="S162" s="91"/>
    </row>
    <row r="163" spans="19:19" x14ac:dyDescent="0.25">
      <c r="S163" s="91"/>
    </row>
    <row r="164" spans="19:19" x14ac:dyDescent="0.25">
      <c r="S164" s="91"/>
    </row>
    <row r="165" spans="19:19" x14ac:dyDescent="0.25">
      <c r="S165" s="91"/>
    </row>
    <row r="166" spans="19:19" x14ac:dyDescent="0.25">
      <c r="S166" s="91"/>
    </row>
    <row r="167" spans="19:19" x14ac:dyDescent="0.25">
      <c r="S167" s="91"/>
    </row>
    <row r="168" spans="19:19" x14ac:dyDescent="0.25">
      <c r="S168" s="91"/>
    </row>
    <row r="169" spans="19:19" x14ac:dyDescent="0.25">
      <c r="S169" s="91"/>
    </row>
    <row r="170" spans="19:19" x14ac:dyDescent="0.25">
      <c r="S170" s="91"/>
    </row>
    <row r="171" spans="19:19" x14ac:dyDescent="0.25">
      <c r="S171" s="91"/>
    </row>
    <row r="172" spans="19:19" x14ac:dyDescent="0.25">
      <c r="S172" s="91"/>
    </row>
    <row r="173" spans="19:19" x14ac:dyDescent="0.25">
      <c r="S173" s="91"/>
    </row>
    <row r="174" spans="19:19" x14ac:dyDescent="0.25">
      <c r="S174" s="91"/>
    </row>
    <row r="175" spans="19:19" x14ac:dyDescent="0.25">
      <c r="S175" s="91"/>
    </row>
    <row r="176" spans="19:19" x14ac:dyDescent="0.25">
      <c r="S176" s="91"/>
    </row>
    <row r="177" spans="19:19" x14ac:dyDescent="0.25">
      <c r="S177" s="91"/>
    </row>
    <row r="178" spans="19:19" x14ac:dyDescent="0.25">
      <c r="S178" s="91"/>
    </row>
    <row r="179" spans="19:19" x14ac:dyDescent="0.25">
      <c r="S179" s="91"/>
    </row>
    <row r="180" spans="19:19" x14ac:dyDescent="0.25">
      <c r="S180" s="91"/>
    </row>
    <row r="181" spans="19:19" x14ac:dyDescent="0.25">
      <c r="S181" s="91"/>
    </row>
    <row r="182" spans="19:19" x14ac:dyDescent="0.25">
      <c r="S182" s="91"/>
    </row>
    <row r="183" spans="19:19" x14ac:dyDescent="0.25">
      <c r="S183" s="91"/>
    </row>
    <row r="184" spans="19:19" x14ac:dyDescent="0.25">
      <c r="S184" s="91"/>
    </row>
    <row r="185" spans="19:19" x14ac:dyDescent="0.25">
      <c r="S185" s="91"/>
    </row>
    <row r="186" spans="19:19" x14ac:dyDescent="0.25">
      <c r="S186" s="91"/>
    </row>
    <row r="187" spans="19:19" x14ac:dyDescent="0.25">
      <c r="S187" s="91"/>
    </row>
    <row r="188" spans="19:19" x14ac:dyDescent="0.25">
      <c r="S188" s="91"/>
    </row>
    <row r="189" spans="19:19" x14ac:dyDescent="0.25">
      <c r="S189" s="91"/>
    </row>
    <row r="190" spans="19:19" x14ac:dyDescent="0.25">
      <c r="S190" s="91"/>
    </row>
    <row r="191" spans="19:19" x14ac:dyDescent="0.25">
      <c r="S191" s="91"/>
    </row>
    <row r="192" spans="19:19" x14ac:dyDescent="0.25">
      <c r="S192" s="91"/>
    </row>
    <row r="193" spans="19:19" x14ac:dyDescent="0.25">
      <c r="S193" s="91"/>
    </row>
    <row r="194" spans="19:19" x14ac:dyDescent="0.25">
      <c r="S194" s="91"/>
    </row>
    <row r="195" spans="19:19" x14ac:dyDescent="0.25">
      <c r="S195" s="91"/>
    </row>
    <row r="196" spans="19:19" x14ac:dyDescent="0.25">
      <c r="S196" s="91"/>
    </row>
    <row r="197" spans="19:19" x14ac:dyDescent="0.25">
      <c r="S197" s="91"/>
    </row>
    <row r="198" spans="19:19" x14ac:dyDescent="0.25">
      <c r="S198" s="91"/>
    </row>
    <row r="199" spans="19:19" x14ac:dyDescent="0.25">
      <c r="S199" s="91"/>
    </row>
    <row r="200" spans="19:19" x14ac:dyDescent="0.25">
      <c r="S200" s="91"/>
    </row>
    <row r="201" spans="19:19" x14ac:dyDescent="0.25">
      <c r="S201" s="91"/>
    </row>
    <row r="202" spans="19:19" x14ac:dyDescent="0.25">
      <c r="S202" s="91"/>
    </row>
    <row r="203" spans="19:19" x14ac:dyDescent="0.25">
      <c r="S203" s="91"/>
    </row>
    <row r="204" spans="19:19" x14ac:dyDescent="0.25">
      <c r="S204" s="91"/>
    </row>
    <row r="205" spans="19:19" x14ac:dyDescent="0.25">
      <c r="S205" s="91"/>
    </row>
    <row r="206" spans="19:19" x14ac:dyDescent="0.25">
      <c r="S206" s="91"/>
    </row>
    <row r="207" spans="19:19" x14ac:dyDescent="0.25">
      <c r="S207" s="91"/>
    </row>
    <row r="208" spans="19:19" x14ac:dyDescent="0.25">
      <c r="S208" s="91"/>
    </row>
    <row r="209" spans="19:19" x14ac:dyDescent="0.25">
      <c r="S209" s="91"/>
    </row>
    <row r="210" spans="19:19" x14ac:dyDescent="0.25">
      <c r="S210" s="91"/>
    </row>
    <row r="211" spans="19:19" x14ac:dyDescent="0.25">
      <c r="S211" s="91"/>
    </row>
    <row r="212" spans="19:19" x14ac:dyDescent="0.25">
      <c r="S212" s="91"/>
    </row>
    <row r="213" spans="19:19" x14ac:dyDescent="0.25">
      <c r="S213" s="91"/>
    </row>
    <row r="214" spans="19:19" x14ac:dyDescent="0.25">
      <c r="S214" s="91"/>
    </row>
    <row r="215" spans="19:19" x14ac:dyDescent="0.25">
      <c r="S215" s="91"/>
    </row>
    <row r="216" spans="19:19" x14ac:dyDescent="0.25">
      <c r="S216" s="91"/>
    </row>
    <row r="217" spans="19:19" x14ac:dyDescent="0.25">
      <c r="S217" s="91"/>
    </row>
    <row r="218" spans="19:19" x14ac:dyDescent="0.25">
      <c r="S218" s="91"/>
    </row>
    <row r="219" spans="19:19" x14ac:dyDescent="0.25">
      <c r="S219" s="91"/>
    </row>
    <row r="220" spans="19:19" x14ac:dyDescent="0.25">
      <c r="S220" s="91"/>
    </row>
    <row r="221" spans="19:19" x14ac:dyDescent="0.25">
      <c r="S221" s="91"/>
    </row>
    <row r="222" spans="19:19" x14ac:dyDescent="0.25">
      <c r="S222" s="91"/>
    </row>
    <row r="223" spans="19:19" x14ac:dyDescent="0.25">
      <c r="S223" s="91"/>
    </row>
    <row r="224" spans="19:19" x14ac:dyDescent="0.25">
      <c r="S224" s="91"/>
    </row>
    <row r="225" spans="19:19" x14ac:dyDescent="0.25">
      <c r="S225" s="91"/>
    </row>
    <row r="226" spans="19:19" x14ac:dyDescent="0.25">
      <c r="S226" s="91"/>
    </row>
    <row r="227" spans="19:19" x14ac:dyDescent="0.25">
      <c r="S227" s="91"/>
    </row>
    <row r="228" spans="19:19" x14ac:dyDescent="0.25">
      <c r="S228" s="91"/>
    </row>
    <row r="229" spans="19:19" x14ac:dyDescent="0.25">
      <c r="S229" s="91"/>
    </row>
    <row r="230" spans="19:19" x14ac:dyDescent="0.25">
      <c r="S230" s="91"/>
    </row>
    <row r="231" spans="19:19" x14ac:dyDescent="0.25">
      <c r="S231" s="91"/>
    </row>
    <row r="232" spans="19:19" x14ac:dyDescent="0.25">
      <c r="S232" s="91"/>
    </row>
    <row r="233" spans="19:19" x14ac:dyDescent="0.25">
      <c r="S233" s="91"/>
    </row>
    <row r="234" spans="19:19" x14ac:dyDescent="0.25">
      <c r="S234" s="91"/>
    </row>
    <row r="235" spans="19:19" x14ac:dyDescent="0.25">
      <c r="S235" s="91"/>
    </row>
    <row r="236" spans="19:19" x14ac:dyDescent="0.25">
      <c r="S236" s="91"/>
    </row>
    <row r="237" spans="19:19" x14ac:dyDescent="0.25">
      <c r="S237" s="91"/>
    </row>
    <row r="238" spans="19:19" x14ac:dyDescent="0.25">
      <c r="S238" s="91"/>
    </row>
    <row r="239" spans="19:19" x14ac:dyDescent="0.25">
      <c r="S239" s="91"/>
    </row>
    <row r="240" spans="19:19" x14ac:dyDescent="0.25">
      <c r="S240" s="91"/>
    </row>
    <row r="241" spans="19:19" x14ac:dyDescent="0.25">
      <c r="S241" s="91"/>
    </row>
    <row r="242" spans="19:19" x14ac:dyDescent="0.25">
      <c r="S242" s="91"/>
    </row>
    <row r="243" spans="19:19" x14ac:dyDescent="0.25">
      <c r="S243" s="91"/>
    </row>
    <row r="244" spans="19:19" x14ac:dyDescent="0.25">
      <c r="S244" s="91"/>
    </row>
    <row r="245" spans="19:19" x14ac:dyDescent="0.25">
      <c r="S245" s="91"/>
    </row>
    <row r="246" spans="19:19" x14ac:dyDescent="0.25">
      <c r="S246" s="91"/>
    </row>
    <row r="247" spans="19:19" x14ac:dyDescent="0.25">
      <c r="S247" s="91"/>
    </row>
    <row r="248" spans="19:19" x14ac:dyDescent="0.25">
      <c r="S248" s="91"/>
    </row>
    <row r="249" spans="19:19" x14ac:dyDescent="0.25">
      <c r="S249" s="91"/>
    </row>
    <row r="250" spans="19:19" x14ac:dyDescent="0.25">
      <c r="S250" s="91"/>
    </row>
    <row r="251" spans="19:19" x14ac:dyDescent="0.25">
      <c r="S251" s="91"/>
    </row>
    <row r="252" spans="19:19" x14ac:dyDescent="0.25">
      <c r="S252" s="91"/>
    </row>
    <row r="253" spans="19:19" x14ac:dyDescent="0.25">
      <c r="S253" s="91"/>
    </row>
    <row r="254" spans="19:19" x14ac:dyDescent="0.25">
      <c r="S254" s="91"/>
    </row>
    <row r="255" spans="19:19" x14ac:dyDescent="0.25">
      <c r="S255" s="91"/>
    </row>
    <row r="256" spans="19:19" x14ac:dyDescent="0.25">
      <c r="S256" s="91"/>
    </row>
    <row r="257" spans="19:19" x14ac:dyDescent="0.25">
      <c r="S257" s="91"/>
    </row>
    <row r="258" spans="19:19" x14ac:dyDescent="0.25">
      <c r="S258" s="91"/>
    </row>
    <row r="259" spans="19:19" x14ac:dyDescent="0.25">
      <c r="S259" s="91"/>
    </row>
    <row r="260" spans="19:19" x14ac:dyDescent="0.25">
      <c r="S260" s="91"/>
    </row>
    <row r="261" spans="19:19" x14ac:dyDescent="0.25">
      <c r="S261" s="91"/>
    </row>
    <row r="262" spans="19:19" x14ac:dyDescent="0.25">
      <c r="S262" s="91"/>
    </row>
    <row r="263" spans="19:19" x14ac:dyDescent="0.25">
      <c r="S263" s="91"/>
    </row>
    <row r="264" spans="19:19" x14ac:dyDescent="0.25">
      <c r="S264" s="91"/>
    </row>
    <row r="265" spans="19:19" x14ac:dyDescent="0.25">
      <c r="S265" s="91"/>
    </row>
    <row r="266" spans="19:19" x14ac:dyDescent="0.25">
      <c r="S266" s="91"/>
    </row>
    <row r="267" spans="19:19" x14ac:dyDescent="0.25">
      <c r="S267" s="91"/>
    </row>
    <row r="268" spans="19:19" x14ac:dyDescent="0.25">
      <c r="S268" s="91"/>
    </row>
    <row r="269" spans="19:19" x14ac:dyDescent="0.25">
      <c r="S269" s="91"/>
    </row>
    <row r="270" spans="19:19" x14ac:dyDescent="0.25">
      <c r="S270" s="91"/>
    </row>
    <row r="271" spans="19:19" x14ac:dyDescent="0.25">
      <c r="S271" s="91"/>
    </row>
    <row r="272" spans="19:19" x14ac:dyDescent="0.25">
      <c r="S272" s="91"/>
    </row>
    <row r="273" spans="19:19" x14ac:dyDescent="0.25">
      <c r="S273" s="91"/>
    </row>
    <row r="274" spans="19:19" x14ac:dyDescent="0.25">
      <c r="S274" s="91"/>
    </row>
    <row r="275" spans="19:19" x14ac:dyDescent="0.25">
      <c r="S275" s="91"/>
    </row>
    <row r="276" spans="19:19" x14ac:dyDescent="0.25">
      <c r="S276" s="91"/>
    </row>
    <row r="277" spans="19:19" x14ac:dyDescent="0.25">
      <c r="S277" s="91"/>
    </row>
    <row r="278" spans="19:19" x14ac:dyDescent="0.25">
      <c r="S278" s="91"/>
    </row>
    <row r="279" spans="19:19" x14ac:dyDescent="0.25">
      <c r="S279" s="91"/>
    </row>
    <row r="280" spans="19:19" x14ac:dyDescent="0.25">
      <c r="S280" s="91"/>
    </row>
    <row r="281" spans="19:19" x14ac:dyDescent="0.25">
      <c r="S281" s="91"/>
    </row>
    <row r="282" spans="19:19" x14ac:dyDescent="0.25">
      <c r="S282" s="91"/>
    </row>
    <row r="283" spans="19:19" x14ac:dyDescent="0.25">
      <c r="S283" s="91"/>
    </row>
    <row r="284" spans="19:19" x14ac:dyDescent="0.25">
      <c r="S284" s="91"/>
    </row>
    <row r="285" spans="19:19" x14ac:dyDescent="0.25">
      <c r="S285" s="91"/>
    </row>
    <row r="286" spans="19:19" x14ac:dyDescent="0.25">
      <c r="S286" s="91"/>
    </row>
    <row r="287" spans="19:19" x14ac:dyDescent="0.25">
      <c r="S287" s="91"/>
    </row>
    <row r="288" spans="19:19" x14ac:dyDescent="0.25">
      <c r="S288" s="91"/>
    </row>
    <row r="289" spans="19:19" x14ac:dyDescent="0.25">
      <c r="S289" s="91"/>
    </row>
    <row r="290" spans="19:19" x14ac:dyDescent="0.25">
      <c r="S290" s="91"/>
    </row>
    <row r="291" spans="19:19" x14ac:dyDescent="0.25">
      <c r="S291" s="91"/>
    </row>
    <row r="292" spans="19:19" x14ac:dyDescent="0.25">
      <c r="S292" s="91"/>
    </row>
    <row r="293" spans="19:19" x14ac:dyDescent="0.25">
      <c r="S293" s="91"/>
    </row>
    <row r="294" spans="19:19" x14ac:dyDescent="0.25">
      <c r="S294" s="91"/>
    </row>
    <row r="295" spans="19:19" x14ac:dyDescent="0.25">
      <c r="S295" s="91"/>
    </row>
    <row r="296" spans="19:19" x14ac:dyDescent="0.25">
      <c r="S296" s="91"/>
    </row>
    <row r="297" spans="19:19" x14ac:dyDescent="0.25">
      <c r="S297" s="91"/>
    </row>
    <row r="298" spans="19:19" x14ac:dyDescent="0.25">
      <c r="S298" s="91"/>
    </row>
    <row r="299" spans="19:19" x14ac:dyDescent="0.25">
      <c r="S299" s="91"/>
    </row>
    <row r="300" spans="19:19" x14ac:dyDescent="0.25">
      <c r="S300" s="91"/>
    </row>
    <row r="301" spans="19:19" x14ac:dyDescent="0.25">
      <c r="S301" s="91"/>
    </row>
    <row r="302" spans="19:19" x14ac:dyDescent="0.25">
      <c r="S302" s="91"/>
    </row>
    <row r="303" spans="19:19" x14ac:dyDescent="0.25">
      <c r="S303" s="91"/>
    </row>
    <row r="304" spans="19:19" x14ac:dyDescent="0.25">
      <c r="S304" s="91"/>
    </row>
    <row r="305" spans="19:19" x14ac:dyDescent="0.25">
      <c r="S305" s="91"/>
    </row>
    <row r="306" spans="19:19" x14ac:dyDescent="0.25">
      <c r="S306" s="91"/>
    </row>
    <row r="307" spans="19:19" x14ac:dyDescent="0.25">
      <c r="S307" s="91"/>
    </row>
    <row r="308" spans="19:19" x14ac:dyDescent="0.25">
      <c r="S308" s="91"/>
    </row>
    <row r="309" spans="19:19" x14ac:dyDescent="0.25">
      <c r="S309" s="91"/>
    </row>
    <row r="310" spans="19:19" x14ac:dyDescent="0.25">
      <c r="S310" s="91"/>
    </row>
    <row r="311" spans="19:19" x14ac:dyDescent="0.25">
      <c r="S311" s="91"/>
    </row>
    <row r="312" spans="19:19" x14ac:dyDescent="0.25">
      <c r="S312" s="91"/>
    </row>
    <row r="313" spans="19:19" x14ac:dyDescent="0.25">
      <c r="S313" s="91"/>
    </row>
    <row r="314" spans="19:19" x14ac:dyDescent="0.25">
      <c r="S314" s="91"/>
    </row>
    <row r="315" spans="19:19" x14ac:dyDescent="0.25">
      <c r="S315" s="91"/>
    </row>
    <row r="316" spans="19:19" x14ac:dyDescent="0.25">
      <c r="S316" s="91"/>
    </row>
    <row r="317" spans="19:19" x14ac:dyDescent="0.25">
      <c r="S317" s="91"/>
    </row>
    <row r="318" spans="19:19" x14ac:dyDescent="0.25">
      <c r="S318" s="91"/>
    </row>
    <row r="319" spans="19:19" x14ac:dyDescent="0.25">
      <c r="S319" s="91"/>
    </row>
    <row r="320" spans="19:19" x14ac:dyDescent="0.25">
      <c r="S320" s="91"/>
    </row>
    <row r="321" spans="19:19" x14ac:dyDescent="0.25">
      <c r="S321" s="91"/>
    </row>
    <row r="322" spans="19:19" x14ac:dyDescent="0.25">
      <c r="S322" s="91"/>
    </row>
    <row r="323" spans="19:19" x14ac:dyDescent="0.25">
      <c r="S323" s="91"/>
    </row>
    <row r="324" spans="19:19" x14ac:dyDescent="0.25">
      <c r="S324" s="91"/>
    </row>
    <row r="325" spans="19:19" x14ac:dyDescent="0.25">
      <c r="S325" s="91"/>
    </row>
    <row r="326" spans="19:19" x14ac:dyDescent="0.25">
      <c r="S326" s="91"/>
    </row>
    <row r="327" spans="19:19" x14ac:dyDescent="0.25">
      <c r="S327" s="91"/>
    </row>
    <row r="328" spans="19:19" x14ac:dyDescent="0.25">
      <c r="S328" s="91"/>
    </row>
    <row r="329" spans="19:19" x14ac:dyDescent="0.25">
      <c r="S329" s="91"/>
    </row>
    <row r="330" spans="19:19" x14ac:dyDescent="0.25">
      <c r="S330" s="91"/>
    </row>
    <row r="331" spans="19:19" x14ac:dyDescent="0.25">
      <c r="S331" s="91"/>
    </row>
    <row r="332" spans="19:19" x14ac:dyDescent="0.25">
      <c r="S332" s="91"/>
    </row>
    <row r="333" spans="19:19" x14ac:dyDescent="0.25">
      <c r="S333" s="91"/>
    </row>
    <row r="334" spans="19:19" x14ac:dyDescent="0.25">
      <c r="S334" s="91"/>
    </row>
    <row r="335" spans="19:19" x14ac:dyDescent="0.25">
      <c r="S335" s="91"/>
    </row>
    <row r="336" spans="19:19" x14ac:dyDescent="0.25">
      <c r="S336" s="91"/>
    </row>
    <row r="337" spans="19:19" x14ac:dyDescent="0.25">
      <c r="S337" s="91"/>
    </row>
    <row r="338" spans="19:19" x14ac:dyDescent="0.25">
      <c r="S338" s="91"/>
    </row>
    <row r="339" spans="19:19" x14ac:dyDescent="0.25">
      <c r="S339" s="91"/>
    </row>
    <row r="340" spans="19:19" x14ac:dyDescent="0.25">
      <c r="S340" s="91"/>
    </row>
    <row r="341" spans="19:19" x14ac:dyDescent="0.25">
      <c r="S341" s="91"/>
    </row>
    <row r="342" spans="19:19" x14ac:dyDescent="0.25">
      <c r="S342" s="91"/>
    </row>
    <row r="343" spans="19:19" x14ac:dyDescent="0.25">
      <c r="S343" s="91"/>
    </row>
    <row r="344" spans="19:19" x14ac:dyDescent="0.25">
      <c r="S344" s="91"/>
    </row>
    <row r="345" spans="19:19" x14ac:dyDescent="0.25">
      <c r="S345" s="91"/>
    </row>
    <row r="346" spans="19:19" x14ac:dyDescent="0.25">
      <c r="S346" s="91"/>
    </row>
    <row r="347" spans="19:19" x14ac:dyDescent="0.25">
      <c r="S347" s="91"/>
    </row>
    <row r="348" spans="19:19" x14ac:dyDescent="0.25">
      <c r="S348" s="91"/>
    </row>
    <row r="349" spans="19:19" x14ac:dyDescent="0.25">
      <c r="S349" s="91"/>
    </row>
    <row r="350" spans="19:19" x14ac:dyDescent="0.25">
      <c r="S350" s="91"/>
    </row>
    <row r="351" spans="19:19" x14ac:dyDescent="0.25">
      <c r="S351" s="91"/>
    </row>
    <row r="352" spans="19:19" x14ac:dyDescent="0.25">
      <c r="S352" s="91"/>
    </row>
    <row r="353" spans="19:19" x14ac:dyDescent="0.25">
      <c r="S353" s="91"/>
    </row>
    <row r="354" spans="19:19" x14ac:dyDescent="0.25">
      <c r="S354" s="91"/>
    </row>
    <row r="355" spans="19:19" x14ac:dyDescent="0.25">
      <c r="S355" s="91"/>
    </row>
    <row r="356" spans="19:19" x14ac:dyDescent="0.25">
      <c r="S356" s="91"/>
    </row>
    <row r="357" spans="19:19" x14ac:dyDescent="0.25">
      <c r="S357" s="91"/>
    </row>
    <row r="358" spans="19:19" x14ac:dyDescent="0.25">
      <c r="S358" s="91"/>
    </row>
    <row r="359" spans="19:19" x14ac:dyDescent="0.25">
      <c r="S359" s="91"/>
    </row>
    <row r="360" spans="19:19" x14ac:dyDescent="0.25">
      <c r="S360" s="91"/>
    </row>
    <row r="361" spans="19:19" x14ac:dyDescent="0.25">
      <c r="S361" s="91"/>
    </row>
    <row r="362" spans="19:19" x14ac:dyDescent="0.25">
      <c r="S362" s="91"/>
    </row>
    <row r="363" spans="19:19" x14ac:dyDescent="0.25">
      <c r="S363" s="91"/>
    </row>
    <row r="364" spans="19:19" x14ac:dyDescent="0.25">
      <c r="S364" s="91"/>
    </row>
    <row r="365" spans="19:19" x14ac:dyDescent="0.25">
      <c r="S365" s="91"/>
    </row>
    <row r="366" spans="19:19" x14ac:dyDescent="0.25">
      <c r="S366" s="91"/>
    </row>
    <row r="367" spans="19:19" x14ac:dyDescent="0.25">
      <c r="S367" s="91"/>
    </row>
    <row r="368" spans="19:19" x14ac:dyDescent="0.25">
      <c r="S368" s="91"/>
    </row>
    <row r="369" spans="19:19" x14ac:dyDescent="0.25">
      <c r="S369" s="91"/>
    </row>
    <row r="370" spans="19:19" x14ac:dyDescent="0.25">
      <c r="S370" s="91"/>
    </row>
    <row r="371" spans="19:19" x14ac:dyDescent="0.25">
      <c r="S371" s="91"/>
    </row>
    <row r="372" spans="19:19" x14ac:dyDescent="0.25">
      <c r="S372" s="91"/>
    </row>
    <row r="373" spans="19:19" x14ac:dyDescent="0.25">
      <c r="S373" s="91"/>
    </row>
    <row r="374" spans="19:19" x14ac:dyDescent="0.25">
      <c r="S374" s="91"/>
    </row>
    <row r="375" spans="19:19" x14ac:dyDescent="0.25">
      <c r="S375" s="91"/>
    </row>
    <row r="376" spans="19:19" x14ac:dyDescent="0.25">
      <c r="S376" s="91"/>
    </row>
    <row r="377" spans="19:19" x14ac:dyDescent="0.25">
      <c r="S377" s="91"/>
    </row>
    <row r="378" spans="19:19" x14ac:dyDescent="0.25">
      <c r="S378" s="91"/>
    </row>
    <row r="379" spans="19:19" x14ac:dyDescent="0.25">
      <c r="S379" s="91"/>
    </row>
    <row r="380" spans="19:19" x14ac:dyDescent="0.25">
      <c r="S380" s="91"/>
    </row>
    <row r="381" spans="19:19" x14ac:dyDescent="0.25">
      <c r="S381" s="91"/>
    </row>
    <row r="382" spans="19:19" x14ac:dyDescent="0.25">
      <c r="S382" s="91"/>
    </row>
    <row r="383" spans="19:19" x14ac:dyDescent="0.25">
      <c r="S383" s="91"/>
    </row>
    <row r="384" spans="19:19" x14ac:dyDescent="0.25">
      <c r="S384" s="91"/>
    </row>
    <row r="385" spans="19:19" x14ac:dyDescent="0.25">
      <c r="S385" s="91"/>
    </row>
    <row r="386" spans="19:19" x14ac:dyDescent="0.25">
      <c r="S386" s="91"/>
    </row>
    <row r="387" spans="19:19" x14ac:dyDescent="0.25">
      <c r="S387" s="91"/>
    </row>
    <row r="388" spans="19:19" x14ac:dyDescent="0.25">
      <c r="S388" s="91"/>
    </row>
    <row r="389" spans="19:19" x14ac:dyDescent="0.25">
      <c r="S389" s="91"/>
    </row>
    <row r="390" spans="19:19" x14ac:dyDescent="0.25">
      <c r="S390" s="91"/>
    </row>
    <row r="391" spans="19:19" x14ac:dyDescent="0.25">
      <c r="S391" s="91"/>
    </row>
    <row r="392" spans="19:19" x14ac:dyDescent="0.25">
      <c r="S392" s="91"/>
    </row>
    <row r="393" spans="19:19" x14ac:dyDescent="0.25">
      <c r="S393" s="91"/>
    </row>
    <row r="394" spans="19:19" x14ac:dyDescent="0.25">
      <c r="S394" s="91"/>
    </row>
    <row r="395" spans="19:19" x14ac:dyDescent="0.25">
      <c r="S395" s="91"/>
    </row>
    <row r="396" spans="19:19" x14ac:dyDescent="0.25">
      <c r="S396" s="91"/>
    </row>
    <row r="397" spans="19:19" x14ac:dyDescent="0.25">
      <c r="S397" s="91"/>
    </row>
    <row r="398" spans="19:19" x14ac:dyDescent="0.25">
      <c r="S398" s="91"/>
    </row>
    <row r="399" spans="19:19" x14ac:dyDescent="0.25">
      <c r="S399" s="91"/>
    </row>
    <row r="400" spans="19:19" x14ac:dyDescent="0.25">
      <c r="S400" s="91"/>
    </row>
    <row r="401" spans="19:19" x14ac:dyDescent="0.25">
      <c r="S401" s="91"/>
    </row>
    <row r="402" spans="19:19" x14ac:dyDescent="0.25">
      <c r="S402" s="91"/>
    </row>
    <row r="403" spans="19:19" x14ac:dyDescent="0.25">
      <c r="S403" s="91"/>
    </row>
    <row r="404" spans="19:19" x14ac:dyDescent="0.25">
      <c r="S404" s="91"/>
    </row>
    <row r="405" spans="19:19" x14ac:dyDescent="0.25">
      <c r="S405" s="91"/>
    </row>
    <row r="406" spans="19:19" x14ac:dyDescent="0.25">
      <c r="S406" s="91"/>
    </row>
    <row r="407" spans="19:19" x14ac:dyDescent="0.25">
      <c r="S407" s="91"/>
    </row>
    <row r="408" spans="19:19" x14ac:dyDescent="0.25">
      <c r="S408" s="91"/>
    </row>
    <row r="409" spans="19:19" x14ac:dyDescent="0.25">
      <c r="S409" s="91"/>
    </row>
    <row r="410" spans="19:19" x14ac:dyDescent="0.25">
      <c r="S410" s="91"/>
    </row>
    <row r="411" spans="19:19" x14ac:dyDescent="0.25">
      <c r="S411" s="91"/>
    </row>
    <row r="412" spans="19:19" x14ac:dyDescent="0.25">
      <c r="S412" s="91"/>
    </row>
    <row r="413" spans="19:19" x14ac:dyDescent="0.25">
      <c r="S413" s="91"/>
    </row>
    <row r="414" spans="19:19" x14ac:dyDescent="0.25">
      <c r="S414" s="91"/>
    </row>
    <row r="415" spans="19:19" x14ac:dyDescent="0.25">
      <c r="S415" s="91"/>
    </row>
    <row r="416" spans="19:19" x14ac:dyDescent="0.25">
      <c r="S416" s="91"/>
    </row>
    <row r="417" spans="19:19" x14ac:dyDescent="0.25">
      <c r="S417" s="91"/>
    </row>
    <row r="418" spans="19:19" x14ac:dyDescent="0.25">
      <c r="S418" s="91"/>
    </row>
    <row r="419" spans="19:19" x14ac:dyDescent="0.25">
      <c r="S419" s="91"/>
    </row>
    <row r="420" spans="19:19" x14ac:dyDescent="0.25">
      <c r="S420" s="91"/>
    </row>
    <row r="421" spans="19:19" x14ac:dyDescent="0.25">
      <c r="S421" s="91"/>
    </row>
    <row r="422" spans="19:19" x14ac:dyDescent="0.25">
      <c r="S422" s="91"/>
    </row>
    <row r="423" spans="19:19" x14ac:dyDescent="0.25">
      <c r="S423" s="91"/>
    </row>
    <row r="424" spans="19:19" x14ac:dyDescent="0.25">
      <c r="S424" s="91"/>
    </row>
    <row r="425" spans="19:19" x14ac:dyDescent="0.25">
      <c r="S425" s="91"/>
    </row>
    <row r="426" spans="19:19" x14ac:dyDescent="0.25">
      <c r="S426" s="91"/>
    </row>
    <row r="427" spans="19:19" x14ac:dyDescent="0.25">
      <c r="S427" s="91"/>
    </row>
    <row r="428" spans="19:19" x14ac:dyDescent="0.25">
      <c r="S428" s="91"/>
    </row>
    <row r="429" spans="19:19" x14ac:dyDescent="0.25">
      <c r="S429" s="91"/>
    </row>
    <row r="430" spans="19:19" x14ac:dyDescent="0.25">
      <c r="S430" s="91"/>
    </row>
    <row r="431" spans="19:19" x14ac:dyDescent="0.25">
      <c r="S431" s="91"/>
    </row>
    <row r="432" spans="19:19" x14ac:dyDescent="0.25">
      <c r="S432" s="91"/>
    </row>
    <row r="433" spans="19:19" x14ac:dyDescent="0.25">
      <c r="S433" s="91"/>
    </row>
    <row r="434" spans="19:19" x14ac:dyDescent="0.25">
      <c r="S434" s="91"/>
    </row>
    <row r="435" spans="19:19" x14ac:dyDescent="0.25">
      <c r="S435" s="91"/>
    </row>
    <row r="436" spans="19:19" x14ac:dyDescent="0.25">
      <c r="S436" s="91"/>
    </row>
    <row r="437" spans="19:19" x14ac:dyDescent="0.25">
      <c r="S437" s="91"/>
    </row>
    <row r="438" spans="19:19" x14ac:dyDescent="0.25">
      <c r="S438" s="91"/>
    </row>
    <row r="439" spans="19:19" x14ac:dyDescent="0.25">
      <c r="S439" s="91"/>
    </row>
    <row r="440" spans="19:19" x14ac:dyDescent="0.25">
      <c r="S440" s="91"/>
    </row>
    <row r="441" spans="19:19" x14ac:dyDescent="0.25">
      <c r="S441" s="91"/>
    </row>
    <row r="442" spans="19:19" x14ac:dyDescent="0.25">
      <c r="S442" s="91"/>
    </row>
    <row r="443" spans="19:19" x14ac:dyDescent="0.25">
      <c r="S443" s="91"/>
    </row>
    <row r="444" spans="19:19" x14ac:dyDescent="0.25">
      <c r="S444" s="91"/>
    </row>
    <row r="445" spans="19:19" x14ac:dyDescent="0.25">
      <c r="S445" s="91"/>
    </row>
    <row r="446" spans="19:19" x14ac:dyDescent="0.25">
      <c r="S446" s="91"/>
    </row>
    <row r="447" spans="19:19" x14ac:dyDescent="0.25">
      <c r="S447" s="91"/>
    </row>
    <row r="448" spans="19:19" x14ac:dyDescent="0.25">
      <c r="S448" s="91"/>
    </row>
    <row r="449" spans="19:19" x14ac:dyDescent="0.25">
      <c r="S449" s="91"/>
    </row>
    <row r="450" spans="19:19" x14ac:dyDescent="0.25">
      <c r="S450" s="91"/>
    </row>
    <row r="451" spans="19:19" x14ac:dyDescent="0.25">
      <c r="S451" s="91"/>
    </row>
    <row r="452" spans="19:19" x14ac:dyDescent="0.25">
      <c r="S452" s="91"/>
    </row>
    <row r="453" spans="19:19" x14ac:dyDescent="0.25">
      <c r="S453" s="91"/>
    </row>
    <row r="454" spans="19:19" x14ac:dyDescent="0.25">
      <c r="S454" s="91"/>
    </row>
    <row r="455" spans="19:19" x14ac:dyDescent="0.25">
      <c r="S455" s="91"/>
    </row>
    <row r="456" spans="19:19" x14ac:dyDescent="0.25">
      <c r="S456" s="91"/>
    </row>
    <row r="457" spans="19:19" x14ac:dyDescent="0.25">
      <c r="S457" s="91"/>
    </row>
    <row r="458" spans="19:19" x14ac:dyDescent="0.25">
      <c r="S458" s="91"/>
    </row>
    <row r="459" spans="19:19" x14ac:dyDescent="0.25">
      <c r="S459" s="91"/>
    </row>
    <row r="460" spans="19:19" x14ac:dyDescent="0.25">
      <c r="S460" s="91"/>
    </row>
    <row r="461" spans="19:19" x14ac:dyDescent="0.25">
      <c r="S461" s="91"/>
    </row>
    <row r="462" spans="19:19" x14ac:dyDescent="0.25">
      <c r="S462" s="91"/>
    </row>
    <row r="463" spans="19:19" x14ac:dyDescent="0.25">
      <c r="S463" s="91"/>
    </row>
    <row r="464" spans="19:19" x14ac:dyDescent="0.25">
      <c r="S464" s="91"/>
    </row>
    <row r="465" spans="19:19" x14ac:dyDescent="0.25">
      <c r="S465" s="91"/>
    </row>
    <row r="466" spans="19:19" x14ac:dyDescent="0.25">
      <c r="S466" s="91"/>
    </row>
    <row r="467" spans="19:19" x14ac:dyDescent="0.25">
      <c r="S467" s="91"/>
    </row>
    <row r="468" spans="19:19" x14ac:dyDescent="0.25">
      <c r="S468" s="91"/>
    </row>
    <row r="469" spans="19:19" x14ac:dyDescent="0.25">
      <c r="S469" s="91"/>
    </row>
    <row r="470" spans="19:19" x14ac:dyDescent="0.25">
      <c r="S470" s="91"/>
    </row>
    <row r="471" spans="19:19" x14ac:dyDescent="0.25">
      <c r="S471" s="91"/>
    </row>
    <row r="472" spans="19:19" x14ac:dyDescent="0.25">
      <c r="S472" s="91"/>
    </row>
    <row r="473" spans="19:19" x14ac:dyDescent="0.25">
      <c r="S473" s="91"/>
    </row>
    <row r="474" spans="19:19" x14ac:dyDescent="0.25">
      <c r="S474" s="91"/>
    </row>
    <row r="475" spans="19:19" x14ac:dyDescent="0.25">
      <c r="S475" s="91"/>
    </row>
    <row r="476" spans="19:19" x14ac:dyDescent="0.25">
      <c r="S476" s="91"/>
    </row>
    <row r="477" spans="19:19" x14ac:dyDescent="0.25">
      <c r="S477" s="91"/>
    </row>
    <row r="478" spans="19:19" x14ac:dyDescent="0.25">
      <c r="S478" s="91"/>
    </row>
    <row r="479" spans="19:19" x14ac:dyDescent="0.25">
      <c r="S479" s="91"/>
    </row>
    <row r="480" spans="19:19" x14ac:dyDescent="0.25">
      <c r="S480" s="91"/>
    </row>
    <row r="481" spans="19:19" x14ac:dyDescent="0.25">
      <c r="S481" s="91"/>
    </row>
    <row r="482" spans="19:19" x14ac:dyDescent="0.25">
      <c r="S482" s="91"/>
    </row>
    <row r="483" spans="19:19" x14ac:dyDescent="0.25">
      <c r="S483" s="91"/>
    </row>
    <row r="484" spans="19:19" x14ac:dyDescent="0.25">
      <c r="S484" s="91"/>
    </row>
    <row r="485" spans="19:19" x14ac:dyDescent="0.25">
      <c r="S485" s="91"/>
    </row>
    <row r="486" spans="19:19" x14ac:dyDescent="0.25">
      <c r="S486" s="91"/>
    </row>
    <row r="487" spans="19:19" x14ac:dyDescent="0.25">
      <c r="S487" s="91"/>
    </row>
    <row r="488" spans="19:19" x14ac:dyDescent="0.25">
      <c r="S488" s="91"/>
    </row>
    <row r="489" spans="19:19" x14ac:dyDescent="0.25">
      <c r="S489" s="91"/>
    </row>
    <row r="490" spans="19:19" x14ac:dyDescent="0.25">
      <c r="S490" s="91"/>
    </row>
    <row r="491" spans="19:19" x14ac:dyDescent="0.25">
      <c r="S491" s="91"/>
    </row>
    <row r="492" spans="19:19" x14ac:dyDescent="0.25">
      <c r="S492" s="91"/>
    </row>
    <row r="493" spans="19:19" x14ac:dyDescent="0.25">
      <c r="S493" s="91"/>
    </row>
    <row r="494" spans="19:19" x14ac:dyDescent="0.25">
      <c r="S494" s="91"/>
    </row>
    <row r="495" spans="19:19" x14ac:dyDescent="0.25">
      <c r="S495" s="91"/>
    </row>
    <row r="496" spans="19:19" x14ac:dyDescent="0.25">
      <c r="S496" s="91"/>
    </row>
    <row r="497" spans="19:19" x14ac:dyDescent="0.25">
      <c r="S497" s="91"/>
    </row>
    <row r="498" spans="19:19" x14ac:dyDescent="0.25">
      <c r="S498" s="91"/>
    </row>
    <row r="499" spans="19:19" x14ac:dyDescent="0.25">
      <c r="S499" s="91"/>
    </row>
    <row r="500" spans="19:19" x14ac:dyDescent="0.25">
      <c r="S500" s="91"/>
    </row>
    <row r="501" spans="19:19" x14ac:dyDescent="0.25">
      <c r="S501" s="91"/>
    </row>
    <row r="502" spans="19:19" x14ac:dyDescent="0.25">
      <c r="S502" s="91"/>
    </row>
    <row r="503" spans="19:19" x14ac:dyDescent="0.25">
      <c r="S503" s="91"/>
    </row>
    <row r="504" spans="19:19" x14ac:dyDescent="0.25">
      <c r="S504" s="91"/>
    </row>
    <row r="505" spans="19:19" x14ac:dyDescent="0.25">
      <c r="S505" s="91"/>
    </row>
    <row r="506" spans="19:19" x14ac:dyDescent="0.25">
      <c r="S506" s="91"/>
    </row>
    <row r="507" spans="19:19" x14ac:dyDescent="0.25">
      <c r="S507" s="91"/>
    </row>
    <row r="508" spans="19:19" x14ac:dyDescent="0.25">
      <c r="S508" s="91"/>
    </row>
    <row r="509" spans="19:19" x14ac:dyDescent="0.25">
      <c r="S509" s="91"/>
    </row>
    <row r="510" spans="19:19" x14ac:dyDescent="0.25">
      <c r="S510" s="91"/>
    </row>
    <row r="511" spans="19:19" x14ac:dyDescent="0.25">
      <c r="S511" s="91"/>
    </row>
    <row r="512" spans="19:19" x14ac:dyDescent="0.25">
      <c r="S512" s="91"/>
    </row>
    <row r="513" spans="19:19" x14ac:dyDescent="0.25">
      <c r="S513" s="91"/>
    </row>
    <row r="514" spans="19:19" x14ac:dyDescent="0.25">
      <c r="S514" s="91"/>
    </row>
    <row r="515" spans="19:19" x14ac:dyDescent="0.25">
      <c r="S515" s="91"/>
    </row>
    <row r="516" spans="19:19" x14ac:dyDescent="0.25">
      <c r="S516" s="91"/>
    </row>
    <row r="517" spans="19:19" x14ac:dyDescent="0.25">
      <c r="S517" s="91"/>
    </row>
    <row r="518" spans="19:19" x14ac:dyDescent="0.25">
      <c r="S518" s="91"/>
    </row>
    <row r="519" spans="19:19" x14ac:dyDescent="0.25">
      <c r="S519" s="91"/>
    </row>
    <row r="520" spans="19:19" x14ac:dyDescent="0.25">
      <c r="S520" s="91"/>
    </row>
    <row r="521" spans="19:19" x14ac:dyDescent="0.25">
      <c r="S521" s="91"/>
    </row>
    <row r="522" spans="19:19" x14ac:dyDescent="0.25">
      <c r="S522" s="91"/>
    </row>
    <row r="523" spans="19:19" x14ac:dyDescent="0.25">
      <c r="S523" s="91"/>
    </row>
    <row r="524" spans="19:19" x14ac:dyDescent="0.25">
      <c r="S524" s="91"/>
    </row>
    <row r="525" spans="19:19" x14ac:dyDescent="0.25">
      <c r="S525" s="91"/>
    </row>
    <row r="526" spans="19:19" x14ac:dyDescent="0.25">
      <c r="S526" s="91"/>
    </row>
    <row r="527" spans="19:19" x14ac:dyDescent="0.25">
      <c r="S527" s="91"/>
    </row>
    <row r="528" spans="19:19" x14ac:dyDescent="0.25">
      <c r="S528" s="91"/>
    </row>
    <row r="529" spans="19:19" x14ac:dyDescent="0.25">
      <c r="S529" s="91"/>
    </row>
    <row r="530" spans="19:19" x14ac:dyDescent="0.25">
      <c r="S530" s="91"/>
    </row>
    <row r="531" spans="19:19" x14ac:dyDescent="0.25">
      <c r="S531" s="91"/>
    </row>
    <row r="532" spans="19:19" x14ac:dyDescent="0.25">
      <c r="S532" s="91"/>
    </row>
    <row r="533" spans="19:19" x14ac:dyDescent="0.25">
      <c r="S533" s="91"/>
    </row>
    <row r="534" spans="19:19" x14ac:dyDescent="0.25">
      <c r="S534" s="91"/>
    </row>
    <row r="535" spans="19:19" x14ac:dyDescent="0.25">
      <c r="S535" s="91"/>
    </row>
    <row r="536" spans="19:19" x14ac:dyDescent="0.25">
      <c r="S536" s="91"/>
    </row>
    <row r="537" spans="19:19" x14ac:dyDescent="0.25">
      <c r="S537" s="91"/>
    </row>
    <row r="538" spans="19:19" x14ac:dyDescent="0.25">
      <c r="S538" s="91"/>
    </row>
    <row r="539" spans="19:19" x14ac:dyDescent="0.25">
      <c r="S539" s="91"/>
    </row>
    <row r="540" spans="19:19" x14ac:dyDescent="0.25">
      <c r="S540" s="91"/>
    </row>
    <row r="541" spans="19:19" x14ac:dyDescent="0.25">
      <c r="S541" s="91"/>
    </row>
    <row r="542" spans="19:19" x14ac:dyDescent="0.25">
      <c r="S542" s="91"/>
    </row>
    <row r="543" spans="19:19" x14ac:dyDescent="0.25">
      <c r="S543" s="91"/>
    </row>
    <row r="544" spans="19:19" x14ac:dyDescent="0.25">
      <c r="S544" s="91"/>
    </row>
    <row r="545" spans="19:19" x14ac:dyDescent="0.25">
      <c r="S545" s="91"/>
    </row>
    <row r="546" spans="19:19" x14ac:dyDescent="0.25">
      <c r="S546" s="91"/>
    </row>
    <row r="547" spans="19:19" x14ac:dyDescent="0.25">
      <c r="S547" s="91"/>
    </row>
    <row r="548" spans="19:19" x14ac:dyDescent="0.25">
      <c r="S548" s="91"/>
    </row>
    <row r="549" spans="19:19" x14ac:dyDescent="0.25">
      <c r="S549" s="91"/>
    </row>
    <row r="550" spans="19:19" x14ac:dyDescent="0.25">
      <c r="S550" s="91"/>
    </row>
    <row r="551" spans="19:19" x14ac:dyDescent="0.25">
      <c r="S551" s="91"/>
    </row>
    <row r="552" spans="19:19" x14ac:dyDescent="0.25">
      <c r="S552" s="91"/>
    </row>
    <row r="553" spans="19:19" x14ac:dyDescent="0.25">
      <c r="S553" s="91"/>
    </row>
    <row r="554" spans="19:19" x14ac:dyDescent="0.25">
      <c r="S554" s="91"/>
    </row>
    <row r="555" spans="19:19" x14ac:dyDescent="0.25">
      <c r="S555" s="91"/>
    </row>
    <row r="556" spans="19:19" x14ac:dyDescent="0.25">
      <c r="S556" s="91"/>
    </row>
    <row r="557" spans="19:19" x14ac:dyDescent="0.25">
      <c r="S557" s="91"/>
    </row>
    <row r="558" spans="19:19" x14ac:dyDescent="0.25">
      <c r="S558" s="91"/>
    </row>
    <row r="559" spans="19:19" x14ac:dyDescent="0.25">
      <c r="S559" s="91"/>
    </row>
    <row r="560" spans="19:19" x14ac:dyDescent="0.25">
      <c r="S560" s="91"/>
    </row>
    <row r="561" spans="19:19" x14ac:dyDescent="0.25">
      <c r="S561" s="91"/>
    </row>
    <row r="562" spans="19:19" x14ac:dyDescent="0.25">
      <c r="S562" s="91"/>
    </row>
    <row r="563" spans="19:19" x14ac:dyDescent="0.25">
      <c r="S563" s="91"/>
    </row>
    <row r="564" spans="19:19" x14ac:dyDescent="0.25">
      <c r="S564" s="91"/>
    </row>
    <row r="565" spans="19:19" x14ac:dyDescent="0.25">
      <c r="S565" s="91"/>
    </row>
    <row r="566" spans="19:19" x14ac:dyDescent="0.25">
      <c r="S566" s="91"/>
    </row>
    <row r="567" spans="19:19" x14ac:dyDescent="0.25">
      <c r="S567" s="91"/>
    </row>
    <row r="568" spans="19:19" x14ac:dyDescent="0.25">
      <c r="S568" s="91"/>
    </row>
    <row r="569" spans="19:19" x14ac:dyDescent="0.25">
      <c r="S569" s="91"/>
    </row>
    <row r="570" spans="19:19" x14ac:dyDescent="0.25">
      <c r="S570" s="91"/>
    </row>
    <row r="571" spans="19:19" x14ac:dyDescent="0.25">
      <c r="S571" s="91"/>
    </row>
    <row r="572" spans="19:19" x14ac:dyDescent="0.25">
      <c r="S572" s="91"/>
    </row>
    <row r="573" spans="19:19" x14ac:dyDescent="0.25">
      <c r="S573" s="91"/>
    </row>
    <row r="574" spans="19:19" x14ac:dyDescent="0.25">
      <c r="S574" s="91"/>
    </row>
    <row r="575" spans="19:19" x14ac:dyDescent="0.25">
      <c r="S575" s="91"/>
    </row>
    <row r="576" spans="19:19" x14ac:dyDescent="0.25">
      <c r="S576" s="91"/>
    </row>
    <row r="577" spans="19:19" x14ac:dyDescent="0.25">
      <c r="S577" s="91"/>
    </row>
    <row r="578" spans="19:19" x14ac:dyDescent="0.25">
      <c r="S578" s="91"/>
    </row>
    <row r="579" spans="19:19" x14ac:dyDescent="0.25">
      <c r="S579" s="91"/>
    </row>
    <row r="580" spans="19:19" x14ac:dyDescent="0.25">
      <c r="S580" s="91"/>
    </row>
    <row r="581" spans="19:19" x14ac:dyDescent="0.25">
      <c r="S581" s="91"/>
    </row>
    <row r="582" spans="19:19" x14ac:dyDescent="0.25">
      <c r="S582" s="91"/>
    </row>
    <row r="583" spans="19:19" x14ac:dyDescent="0.25">
      <c r="S583" s="91"/>
    </row>
    <row r="584" spans="19:19" x14ac:dyDescent="0.25">
      <c r="S584" s="91"/>
    </row>
    <row r="585" spans="19:19" x14ac:dyDescent="0.25">
      <c r="S585" s="91"/>
    </row>
    <row r="586" spans="19:19" x14ac:dyDescent="0.25">
      <c r="S586" s="91"/>
    </row>
    <row r="587" spans="19:19" x14ac:dyDescent="0.25">
      <c r="S587" s="91"/>
    </row>
    <row r="588" spans="19:19" x14ac:dyDescent="0.25">
      <c r="S588" s="91"/>
    </row>
    <row r="589" spans="19:19" x14ac:dyDescent="0.25">
      <c r="S589" s="91"/>
    </row>
    <row r="590" spans="19:19" x14ac:dyDescent="0.25">
      <c r="S590" s="91"/>
    </row>
    <row r="591" spans="19:19" x14ac:dyDescent="0.25">
      <c r="S591" s="91"/>
    </row>
    <row r="592" spans="19:19" x14ac:dyDescent="0.25">
      <c r="S592" s="91"/>
    </row>
    <row r="593" spans="19:19" x14ac:dyDescent="0.25">
      <c r="S593" s="91"/>
    </row>
    <row r="594" spans="19:19" x14ac:dyDescent="0.25">
      <c r="S594" s="91"/>
    </row>
    <row r="595" spans="19:19" x14ac:dyDescent="0.25">
      <c r="S595" s="91"/>
    </row>
    <row r="596" spans="19:19" x14ac:dyDescent="0.25">
      <c r="S596" s="91"/>
    </row>
    <row r="597" spans="19:19" x14ac:dyDescent="0.25">
      <c r="S597" s="91"/>
    </row>
    <row r="598" spans="19:19" x14ac:dyDescent="0.25">
      <c r="S598" s="91"/>
    </row>
    <row r="599" spans="19:19" x14ac:dyDescent="0.25">
      <c r="S599" s="91"/>
    </row>
    <row r="600" spans="19:19" x14ac:dyDescent="0.25">
      <c r="S600" s="91"/>
    </row>
    <row r="601" spans="19:19" x14ac:dyDescent="0.25">
      <c r="S601" s="91"/>
    </row>
    <row r="602" spans="19:19" x14ac:dyDescent="0.25">
      <c r="S602" s="91"/>
    </row>
    <row r="603" spans="19:19" x14ac:dyDescent="0.25">
      <c r="S603" s="91"/>
    </row>
    <row r="604" spans="19:19" x14ac:dyDescent="0.25">
      <c r="S604" s="91"/>
    </row>
    <row r="605" spans="19:19" x14ac:dyDescent="0.25">
      <c r="S605" s="91"/>
    </row>
    <row r="606" spans="19:19" x14ac:dyDescent="0.25">
      <c r="S606" s="91"/>
    </row>
    <row r="607" spans="19:19" x14ac:dyDescent="0.25">
      <c r="S607" s="91"/>
    </row>
    <row r="608" spans="19:19" x14ac:dyDescent="0.25">
      <c r="S608" s="91"/>
    </row>
    <row r="609" spans="19:19" x14ac:dyDescent="0.25">
      <c r="S609" s="91"/>
    </row>
    <row r="610" spans="19:19" x14ac:dyDescent="0.25">
      <c r="S610" s="91"/>
    </row>
    <row r="611" spans="19:19" x14ac:dyDescent="0.25">
      <c r="S611" s="91"/>
    </row>
    <row r="612" spans="19:19" x14ac:dyDescent="0.25">
      <c r="S612" s="91"/>
    </row>
    <row r="613" spans="19:19" x14ac:dyDescent="0.25">
      <c r="S613" s="91"/>
    </row>
    <row r="614" spans="19:19" x14ac:dyDescent="0.25">
      <c r="S614" s="91"/>
    </row>
    <row r="615" spans="19:19" x14ac:dyDescent="0.25">
      <c r="S615" s="91"/>
    </row>
    <row r="616" spans="19:19" x14ac:dyDescent="0.25">
      <c r="S616" s="91"/>
    </row>
    <row r="617" spans="19:19" x14ac:dyDescent="0.25">
      <c r="S617" s="91"/>
    </row>
    <row r="618" spans="19:19" x14ac:dyDescent="0.25">
      <c r="S618" s="91"/>
    </row>
    <row r="619" spans="19:19" x14ac:dyDescent="0.25">
      <c r="S619" s="91"/>
    </row>
    <row r="620" spans="19:19" x14ac:dyDescent="0.25">
      <c r="S620" s="91"/>
    </row>
    <row r="621" spans="19:19" x14ac:dyDescent="0.25">
      <c r="S621" s="91"/>
    </row>
    <row r="622" spans="19:19" x14ac:dyDescent="0.25">
      <c r="S622" s="91"/>
    </row>
    <row r="623" spans="19:19" x14ac:dyDescent="0.25">
      <c r="S623" s="91"/>
    </row>
    <row r="624" spans="19:19" x14ac:dyDescent="0.25">
      <c r="S624" s="91"/>
    </row>
    <row r="625" spans="19:19" x14ac:dyDescent="0.25">
      <c r="S625" s="91"/>
    </row>
    <row r="626" spans="19:19" x14ac:dyDescent="0.25">
      <c r="S626" s="91"/>
    </row>
    <row r="627" spans="19:19" x14ac:dyDescent="0.25">
      <c r="S627" s="91"/>
    </row>
    <row r="628" spans="19:19" x14ac:dyDescent="0.25">
      <c r="S628" s="91"/>
    </row>
    <row r="629" spans="19:19" x14ac:dyDescent="0.25">
      <c r="S629" s="91"/>
    </row>
    <row r="630" spans="19:19" x14ac:dyDescent="0.25">
      <c r="S630" s="91"/>
    </row>
    <row r="631" spans="19:19" x14ac:dyDescent="0.25">
      <c r="S631" s="91"/>
    </row>
    <row r="632" spans="19:19" x14ac:dyDescent="0.25">
      <c r="S632" s="91"/>
    </row>
    <row r="633" spans="19:19" x14ac:dyDescent="0.25">
      <c r="S633" s="91"/>
    </row>
    <row r="634" spans="19:19" x14ac:dyDescent="0.25">
      <c r="S634" s="91"/>
    </row>
    <row r="635" spans="19:19" x14ac:dyDescent="0.25">
      <c r="S635" s="91"/>
    </row>
    <row r="636" spans="19:19" x14ac:dyDescent="0.25">
      <c r="S636" s="91"/>
    </row>
    <row r="637" spans="19:19" x14ac:dyDescent="0.25">
      <c r="S637" s="91"/>
    </row>
    <row r="638" spans="19:19" x14ac:dyDescent="0.25">
      <c r="S638" s="91"/>
    </row>
    <row r="639" spans="19:19" x14ac:dyDescent="0.25">
      <c r="S639" s="91"/>
    </row>
    <row r="640" spans="19:19" x14ac:dyDescent="0.25">
      <c r="S640" s="91"/>
    </row>
    <row r="641" spans="19:19" x14ac:dyDescent="0.25">
      <c r="S641" s="91"/>
    </row>
    <row r="642" spans="19:19" x14ac:dyDescent="0.25">
      <c r="S642" s="91"/>
    </row>
    <row r="643" spans="19:19" x14ac:dyDescent="0.25">
      <c r="S643" s="91"/>
    </row>
    <row r="644" spans="19:19" x14ac:dyDescent="0.25">
      <c r="S644" s="91"/>
    </row>
    <row r="645" spans="19:19" x14ac:dyDescent="0.25">
      <c r="S645" s="91"/>
    </row>
    <row r="646" spans="19:19" x14ac:dyDescent="0.25">
      <c r="S646" s="91"/>
    </row>
    <row r="647" spans="19:19" x14ac:dyDescent="0.25">
      <c r="S647" s="91"/>
    </row>
    <row r="648" spans="19:19" x14ac:dyDescent="0.25">
      <c r="S648" s="91"/>
    </row>
    <row r="649" spans="19:19" x14ac:dyDescent="0.25">
      <c r="S649" s="91"/>
    </row>
    <row r="650" spans="19:19" x14ac:dyDescent="0.25">
      <c r="S650" s="91"/>
    </row>
    <row r="651" spans="19:19" x14ac:dyDescent="0.25">
      <c r="S651" s="91"/>
    </row>
    <row r="652" spans="19:19" x14ac:dyDescent="0.25">
      <c r="S652" s="91"/>
    </row>
    <row r="653" spans="19:19" x14ac:dyDescent="0.25">
      <c r="S653" s="91"/>
    </row>
    <row r="654" spans="19:19" x14ac:dyDescent="0.25">
      <c r="S654" s="91"/>
    </row>
    <row r="655" spans="19:19" x14ac:dyDescent="0.25">
      <c r="S655" s="91"/>
    </row>
    <row r="656" spans="19:19" x14ac:dyDescent="0.25">
      <c r="S656" s="91"/>
    </row>
    <row r="657" spans="19:19" x14ac:dyDescent="0.25">
      <c r="S657" s="91"/>
    </row>
    <row r="658" spans="19:19" x14ac:dyDescent="0.25">
      <c r="S658" s="91"/>
    </row>
    <row r="659" spans="19:19" x14ac:dyDescent="0.25">
      <c r="S659" s="91"/>
    </row>
    <row r="660" spans="19:19" x14ac:dyDescent="0.25">
      <c r="S660" s="91"/>
    </row>
    <row r="661" spans="19:19" x14ac:dyDescent="0.25">
      <c r="S661" s="91"/>
    </row>
    <row r="662" spans="19:19" x14ac:dyDescent="0.25">
      <c r="S662" s="91"/>
    </row>
    <row r="663" spans="19:19" x14ac:dyDescent="0.25">
      <c r="S663" s="91"/>
    </row>
    <row r="664" spans="19:19" x14ac:dyDescent="0.25">
      <c r="S664" s="91"/>
    </row>
    <row r="665" spans="19:19" x14ac:dyDescent="0.25">
      <c r="S665" s="91"/>
    </row>
    <row r="666" spans="19:19" x14ac:dyDescent="0.25">
      <c r="S666" s="91"/>
    </row>
    <row r="667" spans="19:19" x14ac:dyDescent="0.25">
      <c r="S667" s="91"/>
    </row>
    <row r="668" spans="19:19" x14ac:dyDescent="0.25">
      <c r="S668" s="91"/>
    </row>
    <row r="669" spans="19:19" x14ac:dyDescent="0.25">
      <c r="S669" s="91"/>
    </row>
    <row r="670" spans="19:19" x14ac:dyDescent="0.25">
      <c r="S670" s="91"/>
    </row>
    <row r="671" spans="19:19" x14ac:dyDescent="0.25">
      <c r="S671" s="91"/>
    </row>
    <row r="672" spans="19:19" x14ac:dyDescent="0.25">
      <c r="S672" s="91"/>
    </row>
    <row r="673" spans="19:19" x14ac:dyDescent="0.25">
      <c r="S673" s="91"/>
    </row>
    <row r="674" spans="19:19" x14ac:dyDescent="0.25">
      <c r="S674" s="91"/>
    </row>
    <row r="675" spans="19:19" x14ac:dyDescent="0.25">
      <c r="S675" s="91"/>
    </row>
    <row r="676" spans="19:19" x14ac:dyDescent="0.25">
      <c r="S676" s="91"/>
    </row>
    <row r="677" spans="19:19" x14ac:dyDescent="0.25">
      <c r="S677" s="91"/>
    </row>
    <row r="678" spans="19:19" x14ac:dyDescent="0.25">
      <c r="S678" s="91"/>
    </row>
    <row r="679" spans="19:19" x14ac:dyDescent="0.25">
      <c r="S679" s="91"/>
    </row>
    <row r="680" spans="19:19" x14ac:dyDescent="0.25">
      <c r="S680" s="91"/>
    </row>
    <row r="681" spans="19:19" x14ac:dyDescent="0.25">
      <c r="S681" s="91"/>
    </row>
    <row r="682" spans="19:19" x14ac:dyDescent="0.25">
      <c r="S682" s="91"/>
    </row>
    <row r="683" spans="19:19" x14ac:dyDescent="0.25">
      <c r="S683" s="91"/>
    </row>
    <row r="684" spans="19:19" x14ac:dyDescent="0.25">
      <c r="S684" s="91"/>
    </row>
    <row r="685" spans="19:19" x14ac:dyDescent="0.25">
      <c r="S685" s="91"/>
    </row>
    <row r="686" spans="19:19" x14ac:dyDescent="0.25">
      <c r="S686" s="91"/>
    </row>
    <row r="687" spans="19:19" x14ac:dyDescent="0.25">
      <c r="S687" s="91"/>
    </row>
    <row r="688" spans="19:19" x14ac:dyDescent="0.25">
      <c r="S688" s="91"/>
    </row>
    <row r="689" spans="19:19" x14ac:dyDescent="0.25">
      <c r="S689" s="91"/>
    </row>
    <row r="690" spans="19:19" x14ac:dyDescent="0.25">
      <c r="S690" s="91"/>
    </row>
    <row r="691" spans="19:19" x14ac:dyDescent="0.25">
      <c r="S691" s="91"/>
    </row>
    <row r="692" spans="19:19" x14ac:dyDescent="0.25">
      <c r="S692" s="91"/>
    </row>
    <row r="693" spans="19:19" x14ac:dyDescent="0.25">
      <c r="S693" s="91"/>
    </row>
    <row r="694" spans="19:19" x14ac:dyDescent="0.25">
      <c r="S694" s="91"/>
    </row>
    <row r="695" spans="19:19" x14ac:dyDescent="0.25">
      <c r="S695" s="91"/>
    </row>
    <row r="696" spans="19:19" x14ac:dyDescent="0.25">
      <c r="S696" s="91"/>
    </row>
    <row r="697" spans="19:19" x14ac:dyDescent="0.25">
      <c r="S697" s="91"/>
    </row>
    <row r="698" spans="19:19" x14ac:dyDescent="0.25">
      <c r="S698" s="91"/>
    </row>
    <row r="699" spans="19:19" x14ac:dyDescent="0.25">
      <c r="S699" s="91"/>
    </row>
    <row r="700" spans="19:19" x14ac:dyDescent="0.25">
      <c r="S700" s="91"/>
    </row>
    <row r="701" spans="19:19" x14ac:dyDescent="0.25">
      <c r="S701" s="91"/>
    </row>
    <row r="702" spans="19:19" x14ac:dyDescent="0.25">
      <c r="S702" s="91"/>
    </row>
    <row r="703" spans="19:19" x14ac:dyDescent="0.25">
      <c r="S703" s="91"/>
    </row>
    <row r="704" spans="19:19" x14ac:dyDescent="0.25">
      <c r="S704" s="91"/>
    </row>
    <row r="705" spans="19:19" x14ac:dyDescent="0.25">
      <c r="S705" s="91"/>
    </row>
    <row r="706" spans="19:19" x14ac:dyDescent="0.25">
      <c r="S706" s="91"/>
    </row>
    <row r="707" spans="19:19" x14ac:dyDescent="0.25">
      <c r="S707" s="91"/>
    </row>
    <row r="708" spans="19:19" x14ac:dyDescent="0.25">
      <c r="S708" s="91"/>
    </row>
    <row r="709" spans="19:19" x14ac:dyDescent="0.25">
      <c r="S709" s="91"/>
    </row>
    <row r="710" spans="19:19" x14ac:dyDescent="0.25">
      <c r="S710" s="91"/>
    </row>
    <row r="711" spans="19:19" x14ac:dyDescent="0.25">
      <c r="S711" s="91"/>
    </row>
    <row r="712" spans="19:19" x14ac:dyDescent="0.25">
      <c r="S712" s="91"/>
    </row>
    <row r="713" spans="19:19" x14ac:dyDescent="0.25">
      <c r="S713" s="91"/>
    </row>
    <row r="714" spans="19:19" x14ac:dyDescent="0.25">
      <c r="S714" s="91"/>
    </row>
    <row r="715" spans="19:19" x14ac:dyDescent="0.25">
      <c r="S715" s="91"/>
    </row>
    <row r="716" spans="19:19" x14ac:dyDescent="0.25">
      <c r="S716" s="91"/>
    </row>
    <row r="717" spans="19:19" x14ac:dyDescent="0.25">
      <c r="S717" s="91"/>
    </row>
    <row r="718" spans="19:19" x14ac:dyDescent="0.25">
      <c r="S718" s="91"/>
    </row>
    <row r="719" spans="19:19" x14ac:dyDescent="0.25">
      <c r="S719" s="91"/>
    </row>
    <row r="720" spans="19:19" x14ac:dyDescent="0.25">
      <c r="S720" s="91"/>
    </row>
    <row r="721" spans="19:19" x14ac:dyDescent="0.25">
      <c r="S721" s="91"/>
    </row>
    <row r="722" spans="19:19" x14ac:dyDescent="0.25">
      <c r="S722" s="91"/>
    </row>
    <row r="723" spans="19:19" x14ac:dyDescent="0.25">
      <c r="S723" s="91"/>
    </row>
    <row r="724" spans="19:19" x14ac:dyDescent="0.25">
      <c r="S724" s="91"/>
    </row>
    <row r="725" spans="19:19" x14ac:dyDescent="0.25">
      <c r="S725" s="91"/>
    </row>
    <row r="726" spans="19:19" x14ac:dyDescent="0.25">
      <c r="S726" s="91"/>
    </row>
    <row r="727" spans="19:19" x14ac:dyDescent="0.25">
      <c r="S727" s="91"/>
    </row>
    <row r="728" spans="19:19" x14ac:dyDescent="0.25">
      <c r="S728" s="91"/>
    </row>
    <row r="729" spans="19:19" x14ac:dyDescent="0.25">
      <c r="S729" s="91"/>
    </row>
    <row r="730" spans="19:19" x14ac:dyDescent="0.25">
      <c r="S730" s="91"/>
    </row>
    <row r="731" spans="19:19" x14ac:dyDescent="0.25">
      <c r="S731" s="91"/>
    </row>
    <row r="732" spans="19:19" x14ac:dyDescent="0.25">
      <c r="S732" s="91"/>
    </row>
    <row r="733" spans="19:19" x14ac:dyDescent="0.25">
      <c r="S733" s="91"/>
    </row>
    <row r="734" spans="19:19" x14ac:dyDescent="0.25">
      <c r="S734" s="91"/>
    </row>
    <row r="735" spans="19:19" x14ac:dyDescent="0.25">
      <c r="S735" s="91"/>
    </row>
    <row r="736" spans="19:19" x14ac:dyDescent="0.25">
      <c r="S736" s="91"/>
    </row>
    <row r="737" spans="19:19" x14ac:dyDescent="0.25">
      <c r="S737" s="91"/>
    </row>
    <row r="738" spans="19:19" x14ac:dyDescent="0.25">
      <c r="S738" s="91"/>
    </row>
    <row r="739" spans="19:19" x14ac:dyDescent="0.25">
      <c r="S739" s="91"/>
    </row>
    <row r="740" spans="19:19" x14ac:dyDescent="0.25">
      <c r="S740" s="91"/>
    </row>
    <row r="741" spans="19:19" x14ac:dyDescent="0.25">
      <c r="S741" s="91"/>
    </row>
    <row r="742" spans="19:19" x14ac:dyDescent="0.25">
      <c r="S742" s="91"/>
    </row>
    <row r="743" spans="19:19" x14ac:dyDescent="0.25">
      <c r="S743" s="91"/>
    </row>
    <row r="744" spans="19:19" x14ac:dyDescent="0.25">
      <c r="S744" s="91"/>
    </row>
    <row r="745" spans="19:19" x14ac:dyDescent="0.25">
      <c r="S745" s="91"/>
    </row>
    <row r="746" spans="19:19" x14ac:dyDescent="0.25">
      <c r="S746" s="91"/>
    </row>
    <row r="747" spans="19:19" x14ac:dyDescent="0.25">
      <c r="S747" s="91"/>
    </row>
    <row r="748" spans="19:19" x14ac:dyDescent="0.25">
      <c r="S748" s="91"/>
    </row>
    <row r="749" spans="19:19" x14ac:dyDescent="0.25">
      <c r="S749" s="91"/>
    </row>
    <row r="750" spans="19:19" x14ac:dyDescent="0.25">
      <c r="S750" s="91"/>
    </row>
    <row r="751" spans="19:19" x14ac:dyDescent="0.25">
      <c r="S751" s="91"/>
    </row>
    <row r="752" spans="19:19" x14ac:dyDescent="0.25">
      <c r="S752" s="91"/>
    </row>
    <row r="753" spans="19:19" x14ac:dyDescent="0.25">
      <c r="S753" s="91"/>
    </row>
    <row r="754" spans="19:19" x14ac:dyDescent="0.25">
      <c r="S754" s="91"/>
    </row>
    <row r="755" spans="19:19" x14ac:dyDescent="0.25">
      <c r="S755" s="91"/>
    </row>
    <row r="756" spans="19:19" x14ac:dyDescent="0.25">
      <c r="S756" s="91"/>
    </row>
    <row r="757" spans="19:19" x14ac:dyDescent="0.25">
      <c r="S757" s="91"/>
    </row>
    <row r="758" spans="19:19" x14ac:dyDescent="0.25">
      <c r="S758" s="91"/>
    </row>
    <row r="759" spans="19:19" x14ac:dyDescent="0.25">
      <c r="S759" s="91"/>
    </row>
    <row r="760" spans="19:19" x14ac:dyDescent="0.25">
      <c r="S760" s="91"/>
    </row>
    <row r="761" spans="19:19" x14ac:dyDescent="0.25">
      <c r="S761" s="91"/>
    </row>
    <row r="762" spans="19:19" x14ac:dyDescent="0.25">
      <c r="S762" s="91"/>
    </row>
    <row r="763" spans="19:19" x14ac:dyDescent="0.25">
      <c r="S763" s="91"/>
    </row>
    <row r="764" spans="19:19" x14ac:dyDescent="0.25">
      <c r="S764" s="91"/>
    </row>
    <row r="765" spans="19:19" x14ac:dyDescent="0.25">
      <c r="S765" s="91"/>
    </row>
    <row r="766" spans="19:19" x14ac:dyDescent="0.25">
      <c r="S766" s="91"/>
    </row>
    <row r="767" spans="19:19" x14ac:dyDescent="0.25">
      <c r="S767" s="91"/>
    </row>
    <row r="768" spans="19:19" x14ac:dyDescent="0.25">
      <c r="S768" s="91"/>
    </row>
    <row r="769" spans="19:19" x14ac:dyDescent="0.25">
      <c r="S769" s="91"/>
    </row>
    <row r="770" spans="19:19" x14ac:dyDescent="0.25">
      <c r="S770" s="91"/>
    </row>
    <row r="771" spans="19:19" x14ac:dyDescent="0.25">
      <c r="S771" s="91"/>
    </row>
    <row r="772" spans="19:19" x14ac:dyDescent="0.25">
      <c r="S772" s="91"/>
    </row>
    <row r="773" spans="19:19" x14ac:dyDescent="0.25">
      <c r="S773" s="91"/>
    </row>
    <row r="774" spans="19:19" x14ac:dyDescent="0.25">
      <c r="S774" s="91"/>
    </row>
    <row r="775" spans="19:19" x14ac:dyDescent="0.25">
      <c r="S775" s="91"/>
    </row>
    <row r="776" spans="19:19" x14ac:dyDescent="0.25">
      <c r="S776" s="91"/>
    </row>
    <row r="777" spans="19:19" x14ac:dyDescent="0.25">
      <c r="S777" s="91"/>
    </row>
    <row r="778" spans="19:19" x14ac:dyDescent="0.25">
      <c r="S778" s="91"/>
    </row>
    <row r="779" spans="19:19" x14ac:dyDescent="0.25">
      <c r="S779" s="91"/>
    </row>
    <row r="780" spans="19:19" x14ac:dyDescent="0.25">
      <c r="S780" s="91"/>
    </row>
    <row r="781" spans="19:19" x14ac:dyDescent="0.25">
      <c r="S781" s="91"/>
    </row>
    <row r="782" spans="19:19" x14ac:dyDescent="0.25">
      <c r="S782" s="91"/>
    </row>
    <row r="783" spans="19:19" x14ac:dyDescent="0.25">
      <c r="S783" s="91"/>
    </row>
    <row r="784" spans="19:19" x14ac:dyDescent="0.25">
      <c r="S784" s="91"/>
    </row>
    <row r="785" spans="19:19" x14ac:dyDescent="0.25">
      <c r="S785" s="91"/>
    </row>
    <row r="786" spans="19:19" x14ac:dyDescent="0.25">
      <c r="S786" s="91"/>
    </row>
    <row r="787" spans="19:19" x14ac:dyDescent="0.25">
      <c r="S787" s="91"/>
    </row>
    <row r="788" spans="19:19" x14ac:dyDescent="0.25">
      <c r="S788" s="91"/>
    </row>
    <row r="789" spans="19:19" x14ac:dyDescent="0.25">
      <c r="S789" s="91"/>
    </row>
    <row r="790" spans="19:19" x14ac:dyDescent="0.25">
      <c r="S790" s="91"/>
    </row>
    <row r="791" spans="19:19" x14ac:dyDescent="0.25">
      <c r="S791" s="91"/>
    </row>
    <row r="792" spans="19:19" x14ac:dyDescent="0.25">
      <c r="S792" s="91"/>
    </row>
    <row r="793" spans="19:19" x14ac:dyDescent="0.25">
      <c r="S793" s="91"/>
    </row>
    <row r="794" spans="19:19" x14ac:dyDescent="0.25">
      <c r="S794" s="91"/>
    </row>
    <row r="795" spans="19:19" x14ac:dyDescent="0.25">
      <c r="S795" s="91"/>
    </row>
    <row r="796" spans="19:19" x14ac:dyDescent="0.25">
      <c r="S796" s="91"/>
    </row>
    <row r="797" spans="19:19" x14ac:dyDescent="0.25">
      <c r="S797" s="91"/>
    </row>
    <row r="798" spans="19:19" x14ac:dyDescent="0.25">
      <c r="S798" s="91"/>
    </row>
    <row r="799" spans="19:19" x14ac:dyDescent="0.25">
      <c r="S799" s="91"/>
    </row>
    <row r="800" spans="19:19" x14ac:dyDescent="0.25">
      <c r="S800" s="91"/>
    </row>
    <row r="801" spans="19:19" x14ac:dyDescent="0.25">
      <c r="S801" s="91"/>
    </row>
    <row r="802" spans="19:19" x14ac:dyDescent="0.25">
      <c r="S802" s="91"/>
    </row>
    <row r="803" spans="19:19" x14ac:dyDescent="0.25">
      <c r="S803" s="91"/>
    </row>
    <row r="804" spans="19:19" x14ac:dyDescent="0.25">
      <c r="S804" s="91"/>
    </row>
    <row r="805" spans="19:19" x14ac:dyDescent="0.25">
      <c r="S805" s="91"/>
    </row>
    <row r="806" spans="19:19" x14ac:dyDescent="0.25">
      <c r="S806" s="91"/>
    </row>
    <row r="807" spans="19:19" x14ac:dyDescent="0.25">
      <c r="S807" s="91"/>
    </row>
    <row r="808" spans="19:19" x14ac:dyDescent="0.25">
      <c r="S808" s="91"/>
    </row>
    <row r="809" spans="19:19" x14ac:dyDescent="0.25">
      <c r="S809" s="91"/>
    </row>
    <row r="810" spans="19:19" x14ac:dyDescent="0.25">
      <c r="S810" s="91"/>
    </row>
    <row r="811" spans="19:19" x14ac:dyDescent="0.25">
      <c r="S811" s="91"/>
    </row>
    <row r="812" spans="19:19" x14ac:dyDescent="0.25">
      <c r="S812" s="91"/>
    </row>
    <row r="813" spans="19:19" x14ac:dyDescent="0.25">
      <c r="S813" s="91"/>
    </row>
    <row r="814" spans="19:19" x14ac:dyDescent="0.25">
      <c r="S814" s="91"/>
    </row>
    <row r="815" spans="19:19" x14ac:dyDescent="0.25">
      <c r="S815" s="91"/>
    </row>
    <row r="816" spans="19:19" x14ac:dyDescent="0.25">
      <c r="S816" s="91"/>
    </row>
    <row r="817" spans="19:19" x14ac:dyDescent="0.25">
      <c r="S817" s="91"/>
    </row>
    <row r="818" spans="19:19" x14ac:dyDescent="0.25">
      <c r="S818" s="91"/>
    </row>
    <row r="819" spans="19:19" x14ac:dyDescent="0.25">
      <c r="S819" s="91"/>
    </row>
    <row r="820" spans="19:19" x14ac:dyDescent="0.25">
      <c r="S820" s="91"/>
    </row>
    <row r="821" spans="19:19" x14ac:dyDescent="0.25">
      <c r="S821" s="91"/>
    </row>
    <row r="822" spans="19:19" x14ac:dyDescent="0.25">
      <c r="S822" s="91"/>
    </row>
    <row r="823" spans="19:19" x14ac:dyDescent="0.25">
      <c r="S823" s="91"/>
    </row>
    <row r="824" spans="19:19" x14ac:dyDescent="0.25">
      <c r="S824" s="91"/>
    </row>
    <row r="825" spans="19:19" x14ac:dyDescent="0.25">
      <c r="S825" s="91"/>
    </row>
    <row r="826" spans="19:19" x14ac:dyDescent="0.25">
      <c r="S826" s="91"/>
    </row>
    <row r="827" spans="19:19" x14ac:dyDescent="0.25">
      <c r="S827" s="91"/>
    </row>
    <row r="828" spans="19:19" x14ac:dyDescent="0.25">
      <c r="S828" s="91"/>
    </row>
    <row r="829" spans="19:19" x14ac:dyDescent="0.25">
      <c r="S829" s="91"/>
    </row>
    <row r="830" spans="19:19" x14ac:dyDescent="0.25">
      <c r="S830" s="91"/>
    </row>
    <row r="831" spans="19:19" x14ac:dyDescent="0.25">
      <c r="S831" s="91"/>
    </row>
    <row r="832" spans="19:19" x14ac:dyDescent="0.25">
      <c r="S832" s="91"/>
    </row>
    <row r="833" spans="19:19" x14ac:dyDescent="0.25">
      <c r="S833" s="91"/>
    </row>
    <row r="834" spans="19:19" x14ac:dyDescent="0.25">
      <c r="S834" s="91"/>
    </row>
    <row r="835" spans="19:19" x14ac:dyDescent="0.25">
      <c r="S835" s="91"/>
    </row>
    <row r="836" spans="19:19" x14ac:dyDescent="0.25">
      <c r="S836" s="91"/>
    </row>
    <row r="837" spans="19:19" x14ac:dyDescent="0.25">
      <c r="S837" s="91"/>
    </row>
    <row r="838" spans="19:19" x14ac:dyDescent="0.25">
      <c r="S838" s="91"/>
    </row>
    <row r="839" spans="19:19" x14ac:dyDescent="0.25">
      <c r="S839" s="91"/>
    </row>
    <row r="840" spans="19:19" x14ac:dyDescent="0.25">
      <c r="S840" s="91"/>
    </row>
    <row r="841" spans="19:19" x14ac:dyDescent="0.25">
      <c r="S841" s="91"/>
    </row>
    <row r="842" spans="19:19" x14ac:dyDescent="0.25">
      <c r="S842" s="91"/>
    </row>
    <row r="843" spans="19:19" x14ac:dyDescent="0.25">
      <c r="S843" s="91"/>
    </row>
    <row r="844" spans="19:19" x14ac:dyDescent="0.25">
      <c r="S844" s="91"/>
    </row>
    <row r="845" spans="19:19" x14ac:dyDescent="0.25">
      <c r="S845" s="91"/>
    </row>
    <row r="846" spans="19:19" x14ac:dyDescent="0.25">
      <c r="S846" s="91"/>
    </row>
    <row r="847" spans="19:19" x14ac:dyDescent="0.25">
      <c r="S847" s="91"/>
    </row>
    <row r="848" spans="19:19" x14ac:dyDescent="0.25">
      <c r="S848" s="91"/>
    </row>
    <row r="849" spans="19:19" x14ac:dyDescent="0.25">
      <c r="S849" s="91"/>
    </row>
    <row r="850" spans="19:19" x14ac:dyDescent="0.25">
      <c r="S850" s="91"/>
    </row>
    <row r="851" spans="19:19" x14ac:dyDescent="0.25">
      <c r="S851" s="91"/>
    </row>
    <row r="852" spans="19:19" x14ac:dyDescent="0.25">
      <c r="S852" s="91"/>
    </row>
    <row r="853" spans="19:19" x14ac:dyDescent="0.25">
      <c r="S853" s="91"/>
    </row>
    <row r="854" spans="19:19" x14ac:dyDescent="0.25">
      <c r="S854" s="91"/>
    </row>
    <row r="855" spans="19:19" x14ac:dyDescent="0.25">
      <c r="S855" s="91"/>
    </row>
    <row r="856" spans="19:19" x14ac:dyDescent="0.25">
      <c r="S856" s="91"/>
    </row>
    <row r="857" spans="19:19" x14ac:dyDescent="0.25">
      <c r="S857" s="91"/>
    </row>
    <row r="858" spans="19:19" x14ac:dyDescent="0.25">
      <c r="S858" s="91"/>
    </row>
    <row r="859" spans="19:19" x14ac:dyDescent="0.25">
      <c r="S859" s="91"/>
    </row>
    <row r="860" spans="19:19" x14ac:dyDescent="0.25">
      <c r="S860" s="91"/>
    </row>
    <row r="861" spans="19:19" x14ac:dyDescent="0.25">
      <c r="S861" s="91"/>
    </row>
    <row r="862" spans="19:19" x14ac:dyDescent="0.25">
      <c r="S862" s="91"/>
    </row>
    <row r="863" spans="19:19" x14ac:dyDescent="0.25">
      <c r="S863" s="91"/>
    </row>
    <row r="864" spans="19:19" x14ac:dyDescent="0.25">
      <c r="S864" s="91"/>
    </row>
    <row r="865" spans="19:19" x14ac:dyDescent="0.25">
      <c r="S865" s="91"/>
    </row>
    <row r="866" spans="19:19" x14ac:dyDescent="0.25">
      <c r="S866" s="91"/>
    </row>
    <row r="867" spans="19:19" x14ac:dyDescent="0.25">
      <c r="S867" s="91"/>
    </row>
    <row r="868" spans="19:19" x14ac:dyDescent="0.25">
      <c r="S868" s="91"/>
    </row>
    <row r="869" spans="19:19" x14ac:dyDescent="0.25">
      <c r="S869" s="91"/>
    </row>
    <row r="870" spans="19:19" x14ac:dyDescent="0.25">
      <c r="S870" s="91"/>
    </row>
    <row r="871" spans="19:19" x14ac:dyDescent="0.25">
      <c r="S871" s="91"/>
    </row>
    <row r="872" spans="19:19" x14ac:dyDescent="0.25">
      <c r="S872" s="91"/>
    </row>
    <row r="873" spans="19:19" x14ac:dyDescent="0.25">
      <c r="S873" s="91"/>
    </row>
    <row r="874" spans="19:19" x14ac:dyDescent="0.25">
      <c r="S874" s="91"/>
    </row>
    <row r="875" spans="19:19" x14ac:dyDescent="0.25">
      <c r="S875" s="91"/>
    </row>
    <row r="876" spans="19:19" x14ac:dyDescent="0.25">
      <c r="S876" s="91"/>
    </row>
    <row r="877" spans="19:19" x14ac:dyDescent="0.25">
      <c r="S877" s="91"/>
    </row>
    <row r="878" spans="19:19" x14ac:dyDescent="0.25">
      <c r="S878" s="91"/>
    </row>
    <row r="879" spans="19:19" x14ac:dyDescent="0.25">
      <c r="S879" s="91"/>
    </row>
    <row r="880" spans="19:19" x14ac:dyDescent="0.25">
      <c r="S880" s="91"/>
    </row>
    <row r="881" spans="19:19" x14ac:dyDescent="0.25">
      <c r="S881" s="91"/>
    </row>
    <row r="882" spans="19:19" x14ac:dyDescent="0.25">
      <c r="S882" s="91"/>
    </row>
    <row r="883" spans="19:19" x14ac:dyDescent="0.25">
      <c r="S883" s="91"/>
    </row>
    <row r="884" spans="19:19" x14ac:dyDescent="0.25">
      <c r="S884" s="91"/>
    </row>
    <row r="885" spans="19:19" x14ac:dyDescent="0.25">
      <c r="S885" s="91"/>
    </row>
    <row r="886" spans="19:19" x14ac:dyDescent="0.25">
      <c r="S886" s="91"/>
    </row>
    <row r="887" spans="19:19" x14ac:dyDescent="0.25">
      <c r="S887" s="91"/>
    </row>
    <row r="888" spans="19:19" x14ac:dyDescent="0.25">
      <c r="S888" s="91"/>
    </row>
    <row r="889" spans="19:19" x14ac:dyDescent="0.25">
      <c r="S889" s="91"/>
    </row>
    <row r="890" spans="19:19" x14ac:dyDescent="0.25">
      <c r="S890" s="91"/>
    </row>
    <row r="891" spans="19:19" x14ac:dyDescent="0.25">
      <c r="S891" s="91"/>
    </row>
    <row r="892" spans="19:19" x14ac:dyDescent="0.25">
      <c r="S892" s="91"/>
    </row>
    <row r="893" spans="19:19" x14ac:dyDescent="0.25">
      <c r="S893" s="91"/>
    </row>
    <row r="894" spans="19:19" x14ac:dyDescent="0.25">
      <c r="S894" s="91"/>
    </row>
    <row r="895" spans="19:19" x14ac:dyDescent="0.25">
      <c r="S895" s="91"/>
    </row>
    <row r="896" spans="19:19" x14ac:dyDescent="0.25">
      <c r="S896" s="91"/>
    </row>
    <row r="897" spans="19:19" x14ac:dyDescent="0.25">
      <c r="S897" s="91"/>
    </row>
    <row r="898" spans="19:19" x14ac:dyDescent="0.25">
      <c r="S898" s="91"/>
    </row>
    <row r="899" spans="19:19" x14ac:dyDescent="0.25">
      <c r="S899" s="91"/>
    </row>
    <row r="900" spans="19:19" x14ac:dyDescent="0.25">
      <c r="S900" s="91"/>
    </row>
    <row r="901" spans="19:19" x14ac:dyDescent="0.25">
      <c r="S901" s="91"/>
    </row>
    <row r="902" spans="19:19" x14ac:dyDescent="0.25">
      <c r="S902" s="91"/>
    </row>
    <row r="903" spans="19:19" x14ac:dyDescent="0.25">
      <c r="S903" s="91"/>
    </row>
    <row r="904" spans="19:19" x14ac:dyDescent="0.25">
      <c r="S904" s="91"/>
    </row>
    <row r="905" spans="19:19" x14ac:dyDescent="0.25">
      <c r="S905" s="91"/>
    </row>
    <row r="906" spans="19:19" x14ac:dyDescent="0.25">
      <c r="S906" s="91"/>
    </row>
    <row r="907" spans="19:19" x14ac:dyDescent="0.25">
      <c r="S907" s="91"/>
    </row>
    <row r="908" spans="19:19" x14ac:dyDescent="0.25">
      <c r="S908" s="91"/>
    </row>
    <row r="909" spans="19:19" x14ac:dyDescent="0.25">
      <c r="S909" s="91"/>
    </row>
    <row r="910" spans="19:19" x14ac:dyDescent="0.25">
      <c r="S910" s="91"/>
    </row>
    <row r="911" spans="19:19" x14ac:dyDescent="0.25">
      <c r="S911" s="91"/>
    </row>
    <row r="912" spans="19:19" x14ac:dyDescent="0.25">
      <c r="S912" s="91"/>
    </row>
    <row r="913" spans="19:19" x14ac:dyDescent="0.25">
      <c r="S913" s="91"/>
    </row>
    <row r="914" spans="19:19" x14ac:dyDescent="0.25">
      <c r="S914" s="91"/>
    </row>
    <row r="915" spans="19:19" x14ac:dyDescent="0.25">
      <c r="S915" s="91"/>
    </row>
    <row r="916" spans="19:19" x14ac:dyDescent="0.25">
      <c r="S916" s="91"/>
    </row>
    <row r="917" spans="19:19" x14ac:dyDescent="0.25">
      <c r="S917" s="91"/>
    </row>
    <row r="918" spans="19:19" x14ac:dyDescent="0.25">
      <c r="S918" s="91"/>
    </row>
    <row r="919" spans="19:19" x14ac:dyDescent="0.25">
      <c r="S919" s="91"/>
    </row>
    <row r="920" spans="19:19" x14ac:dyDescent="0.25">
      <c r="S920" s="91"/>
    </row>
    <row r="921" spans="19:19" x14ac:dyDescent="0.25">
      <c r="S921" s="91"/>
    </row>
    <row r="922" spans="19:19" x14ac:dyDescent="0.25">
      <c r="S922" s="91"/>
    </row>
    <row r="923" spans="19:19" x14ac:dyDescent="0.25">
      <c r="S923" s="91"/>
    </row>
    <row r="924" spans="19:19" x14ac:dyDescent="0.25">
      <c r="S924" s="91"/>
    </row>
    <row r="925" spans="19:19" x14ac:dyDescent="0.25">
      <c r="S925" s="91"/>
    </row>
    <row r="926" spans="19:19" x14ac:dyDescent="0.25">
      <c r="S926" s="91"/>
    </row>
    <row r="927" spans="19:19" x14ac:dyDescent="0.25">
      <c r="S927" s="91"/>
    </row>
    <row r="928" spans="19:19" x14ac:dyDescent="0.25">
      <c r="S928" s="91"/>
    </row>
    <row r="929" spans="19:19" x14ac:dyDescent="0.25">
      <c r="S929" s="91"/>
    </row>
    <row r="930" spans="19:19" x14ac:dyDescent="0.25">
      <c r="S930" s="91"/>
    </row>
    <row r="931" spans="19:19" x14ac:dyDescent="0.25">
      <c r="S931" s="91"/>
    </row>
    <row r="932" spans="19:19" x14ac:dyDescent="0.25">
      <c r="S932" s="91"/>
    </row>
    <row r="933" spans="19:19" x14ac:dyDescent="0.25">
      <c r="S933" s="91"/>
    </row>
    <row r="934" spans="19:19" x14ac:dyDescent="0.25">
      <c r="S934" s="91"/>
    </row>
    <row r="935" spans="19:19" x14ac:dyDescent="0.25">
      <c r="S935" s="91"/>
    </row>
    <row r="936" spans="19:19" x14ac:dyDescent="0.25">
      <c r="S936" s="91"/>
    </row>
    <row r="937" spans="19:19" x14ac:dyDescent="0.25">
      <c r="S937" s="91"/>
    </row>
    <row r="938" spans="19:19" x14ac:dyDescent="0.25">
      <c r="S938" s="91"/>
    </row>
    <row r="939" spans="19:19" x14ac:dyDescent="0.25">
      <c r="S939" s="91"/>
    </row>
    <row r="940" spans="19:19" x14ac:dyDescent="0.25">
      <c r="S940" s="91"/>
    </row>
    <row r="941" spans="19:19" x14ac:dyDescent="0.25">
      <c r="S941" s="91"/>
    </row>
    <row r="942" spans="19:19" x14ac:dyDescent="0.25">
      <c r="S942" s="91"/>
    </row>
    <row r="943" spans="19:19" x14ac:dyDescent="0.25">
      <c r="S943" s="91"/>
    </row>
    <row r="944" spans="19:19" x14ac:dyDescent="0.25">
      <c r="S944" s="91"/>
    </row>
    <row r="945" spans="19:19" x14ac:dyDescent="0.25">
      <c r="S945" s="91"/>
    </row>
    <row r="946" spans="19:19" x14ac:dyDescent="0.25">
      <c r="S946" s="91"/>
    </row>
    <row r="947" spans="19:19" x14ac:dyDescent="0.25">
      <c r="S947" s="91"/>
    </row>
    <row r="948" spans="19:19" x14ac:dyDescent="0.25">
      <c r="S948" s="91"/>
    </row>
    <row r="949" spans="19:19" x14ac:dyDescent="0.25">
      <c r="S949" s="91"/>
    </row>
    <row r="950" spans="19:19" x14ac:dyDescent="0.25">
      <c r="S950" s="91"/>
    </row>
    <row r="951" spans="19:19" x14ac:dyDescent="0.25">
      <c r="S951" s="91"/>
    </row>
    <row r="952" spans="19:19" x14ac:dyDescent="0.25">
      <c r="S952" s="91"/>
    </row>
    <row r="953" spans="19:19" x14ac:dyDescent="0.25">
      <c r="S953" s="91"/>
    </row>
    <row r="954" spans="19:19" x14ac:dyDescent="0.25">
      <c r="S954" s="91"/>
    </row>
    <row r="955" spans="19:19" x14ac:dyDescent="0.25">
      <c r="S955" s="91"/>
    </row>
    <row r="956" spans="19:19" x14ac:dyDescent="0.25">
      <c r="S956" s="91"/>
    </row>
    <row r="957" spans="19:19" x14ac:dyDescent="0.25">
      <c r="S957" s="91"/>
    </row>
    <row r="958" spans="19:19" x14ac:dyDescent="0.25">
      <c r="S958" s="91"/>
    </row>
    <row r="959" spans="19:19" x14ac:dyDescent="0.25">
      <c r="S959" s="91"/>
    </row>
    <row r="960" spans="19:19" x14ac:dyDescent="0.25">
      <c r="S960" s="91"/>
    </row>
    <row r="961" spans="19:19" x14ac:dyDescent="0.25">
      <c r="S961" s="91"/>
    </row>
    <row r="962" spans="19:19" x14ac:dyDescent="0.25">
      <c r="S962" s="91"/>
    </row>
    <row r="963" spans="19:19" x14ac:dyDescent="0.25">
      <c r="S963" s="91"/>
    </row>
    <row r="964" spans="19:19" x14ac:dyDescent="0.25">
      <c r="S964" s="91"/>
    </row>
    <row r="965" spans="19:19" x14ac:dyDescent="0.25">
      <c r="S965" s="91"/>
    </row>
    <row r="966" spans="19:19" x14ac:dyDescent="0.25">
      <c r="S966" s="91"/>
    </row>
    <row r="967" spans="19:19" x14ac:dyDescent="0.25">
      <c r="S967" s="91"/>
    </row>
    <row r="968" spans="19:19" x14ac:dyDescent="0.25">
      <c r="S968" s="91"/>
    </row>
    <row r="969" spans="19:19" x14ac:dyDescent="0.25">
      <c r="S969" s="91"/>
    </row>
    <row r="970" spans="19:19" x14ac:dyDescent="0.25">
      <c r="S970" s="91"/>
    </row>
    <row r="971" spans="19:19" x14ac:dyDescent="0.25">
      <c r="S971" s="91"/>
    </row>
    <row r="972" spans="19:19" x14ac:dyDescent="0.25">
      <c r="S972" s="91"/>
    </row>
    <row r="973" spans="19:19" x14ac:dyDescent="0.25">
      <c r="S973" s="91"/>
    </row>
    <row r="974" spans="19:19" x14ac:dyDescent="0.25">
      <c r="S974" s="91"/>
    </row>
    <row r="975" spans="19:19" x14ac:dyDescent="0.25">
      <c r="S975" s="91"/>
    </row>
    <row r="976" spans="19:19" x14ac:dyDescent="0.25">
      <c r="S976" s="91"/>
    </row>
    <row r="977" spans="19:19" x14ac:dyDescent="0.25">
      <c r="S977" s="91"/>
    </row>
    <row r="978" spans="19:19" x14ac:dyDescent="0.25">
      <c r="S978" s="91"/>
    </row>
    <row r="979" spans="19:19" x14ac:dyDescent="0.25">
      <c r="S979" s="91"/>
    </row>
    <row r="980" spans="19:19" x14ac:dyDescent="0.25">
      <c r="S980" s="91"/>
    </row>
    <row r="981" spans="19:19" x14ac:dyDescent="0.25">
      <c r="S981" s="91"/>
    </row>
    <row r="982" spans="19:19" x14ac:dyDescent="0.25">
      <c r="S982" s="91"/>
    </row>
    <row r="983" spans="19:19" x14ac:dyDescent="0.25">
      <c r="S983" s="91"/>
    </row>
    <row r="984" spans="19:19" x14ac:dyDescent="0.25">
      <c r="S984" s="91"/>
    </row>
    <row r="985" spans="19:19" x14ac:dyDescent="0.25">
      <c r="S985" s="91"/>
    </row>
    <row r="986" spans="19:19" x14ac:dyDescent="0.25">
      <c r="S986" s="91"/>
    </row>
    <row r="987" spans="19:19" x14ac:dyDescent="0.25">
      <c r="S987" s="91"/>
    </row>
    <row r="988" spans="19:19" x14ac:dyDescent="0.25">
      <c r="S988" s="91"/>
    </row>
    <row r="989" spans="19:19" x14ac:dyDescent="0.25">
      <c r="S989" s="91"/>
    </row>
    <row r="990" spans="19:19" x14ac:dyDescent="0.25">
      <c r="S990" s="91"/>
    </row>
    <row r="991" spans="19:19" x14ac:dyDescent="0.25">
      <c r="S991" s="91"/>
    </row>
    <row r="992" spans="19:19" x14ac:dyDescent="0.25">
      <c r="S992" s="91"/>
    </row>
    <row r="993" spans="19:19" x14ac:dyDescent="0.25">
      <c r="S993" s="91"/>
    </row>
    <row r="994" spans="19:19" x14ac:dyDescent="0.25">
      <c r="S994" s="91"/>
    </row>
    <row r="995" spans="19:19" x14ac:dyDescent="0.25">
      <c r="S995" s="91"/>
    </row>
    <row r="996" spans="19:19" x14ac:dyDescent="0.25">
      <c r="S996" s="91"/>
    </row>
    <row r="997" spans="19:19" x14ac:dyDescent="0.25">
      <c r="S997" s="91"/>
    </row>
    <row r="998" spans="19:19" x14ac:dyDescent="0.25">
      <c r="S998" s="91"/>
    </row>
    <row r="999" spans="19:19" x14ac:dyDescent="0.25">
      <c r="S999" s="91"/>
    </row>
    <row r="1000" spans="19:19" x14ac:dyDescent="0.25">
      <c r="S1000" s="91"/>
    </row>
    <row r="1001" spans="19:19" x14ac:dyDescent="0.25">
      <c r="S1001" s="91"/>
    </row>
    <row r="1002" spans="19:19" x14ac:dyDescent="0.25">
      <c r="S1002" s="91"/>
    </row>
    <row r="1003" spans="19:19" x14ac:dyDescent="0.25">
      <c r="S1003" s="91"/>
    </row>
    <row r="1004" spans="19:19" x14ac:dyDescent="0.25">
      <c r="S1004" s="91"/>
    </row>
    <row r="1005" spans="19:19" x14ac:dyDescent="0.25">
      <c r="S1005" s="91"/>
    </row>
    <row r="1006" spans="19:19" x14ac:dyDescent="0.25">
      <c r="S1006" s="91"/>
    </row>
    <row r="1007" spans="19:19" x14ac:dyDescent="0.25">
      <c r="S1007" s="91"/>
    </row>
    <row r="1008" spans="19:19" x14ac:dyDescent="0.25">
      <c r="S1008" s="91"/>
    </row>
    <row r="1009" spans="19:19" x14ac:dyDescent="0.25">
      <c r="S1009" s="91"/>
    </row>
    <row r="1010" spans="19:19" x14ac:dyDescent="0.25">
      <c r="S1010" s="91"/>
    </row>
    <row r="1011" spans="19:19" x14ac:dyDescent="0.25">
      <c r="S1011" s="91"/>
    </row>
    <row r="1012" spans="19:19" x14ac:dyDescent="0.25">
      <c r="S1012" s="91"/>
    </row>
    <row r="1013" spans="19:19" x14ac:dyDescent="0.25">
      <c r="S1013" s="91"/>
    </row>
    <row r="1014" spans="19:19" x14ac:dyDescent="0.25">
      <c r="S1014" s="91"/>
    </row>
    <row r="1015" spans="19:19" x14ac:dyDescent="0.25">
      <c r="S1015" s="91"/>
    </row>
    <row r="1016" spans="19:19" x14ac:dyDescent="0.25">
      <c r="S1016" s="91"/>
    </row>
    <row r="1017" spans="19:19" x14ac:dyDescent="0.25">
      <c r="S1017" s="91"/>
    </row>
    <row r="1018" spans="19:19" x14ac:dyDescent="0.25">
      <c r="S1018" s="91"/>
    </row>
    <row r="1019" spans="19:19" x14ac:dyDescent="0.25">
      <c r="S1019" s="91"/>
    </row>
    <row r="1020" spans="19:19" x14ac:dyDescent="0.25">
      <c r="S1020" s="91"/>
    </row>
    <row r="1021" spans="19:19" x14ac:dyDescent="0.25">
      <c r="S1021" s="91"/>
    </row>
    <row r="1022" spans="19:19" x14ac:dyDescent="0.25">
      <c r="S1022" s="91"/>
    </row>
    <row r="1023" spans="19:19" x14ac:dyDescent="0.25">
      <c r="S1023" s="91"/>
    </row>
    <row r="1024" spans="19:19" x14ac:dyDescent="0.25">
      <c r="S1024" s="91"/>
    </row>
    <row r="1025" spans="19:19" x14ac:dyDescent="0.25">
      <c r="S1025" s="91"/>
    </row>
    <row r="1026" spans="19:19" x14ac:dyDescent="0.25">
      <c r="S1026" s="91"/>
    </row>
    <row r="1027" spans="19:19" x14ac:dyDescent="0.25">
      <c r="S1027" s="91"/>
    </row>
    <row r="1028" spans="19:19" x14ac:dyDescent="0.25">
      <c r="S1028" s="91"/>
    </row>
    <row r="1029" spans="19:19" x14ac:dyDescent="0.25">
      <c r="S1029" s="91"/>
    </row>
    <row r="1030" spans="19:19" x14ac:dyDescent="0.25">
      <c r="S1030" s="91"/>
    </row>
    <row r="1031" spans="19:19" x14ac:dyDescent="0.25">
      <c r="S1031" s="91"/>
    </row>
    <row r="1032" spans="19:19" x14ac:dyDescent="0.25">
      <c r="S1032" s="91"/>
    </row>
    <row r="1033" spans="19:19" x14ac:dyDescent="0.25">
      <c r="S1033" s="91"/>
    </row>
    <row r="1034" spans="19:19" x14ac:dyDescent="0.25">
      <c r="S1034" s="91"/>
    </row>
    <row r="1035" spans="19:19" x14ac:dyDescent="0.25">
      <c r="S1035" s="91"/>
    </row>
    <row r="1036" spans="19:19" x14ac:dyDescent="0.25">
      <c r="S1036" s="91"/>
    </row>
    <row r="1037" spans="19:19" x14ac:dyDescent="0.25">
      <c r="S1037" s="91"/>
    </row>
    <row r="1038" spans="19:19" x14ac:dyDescent="0.25">
      <c r="S1038" s="91"/>
    </row>
    <row r="1039" spans="19:19" x14ac:dyDescent="0.25">
      <c r="S1039" s="91"/>
    </row>
    <row r="1040" spans="19:19" x14ac:dyDescent="0.25">
      <c r="S1040" s="91"/>
    </row>
    <row r="1041" spans="19:19" x14ac:dyDescent="0.25">
      <c r="S1041" s="91"/>
    </row>
    <row r="1042" spans="19:19" x14ac:dyDescent="0.25">
      <c r="S1042" s="91"/>
    </row>
    <row r="1043" spans="19:19" x14ac:dyDescent="0.25">
      <c r="S1043" s="91"/>
    </row>
    <row r="1044" spans="19:19" x14ac:dyDescent="0.25">
      <c r="S1044" s="91"/>
    </row>
    <row r="1045" spans="19:19" x14ac:dyDescent="0.25">
      <c r="S1045" s="91"/>
    </row>
    <row r="1046" spans="19:19" x14ac:dyDescent="0.25">
      <c r="S1046" s="91"/>
    </row>
    <row r="1047" spans="19:19" x14ac:dyDescent="0.25">
      <c r="S1047" s="91"/>
    </row>
    <row r="1048" spans="19:19" x14ac:dyDescent="0.25">
      <c r="S1048" s="91"/>
    </row>
    <row r="1049" spans="19:19" x14ac:dyDescent="0.25">
      <c r="S1049" s="91"/>
    </row>
    <row r="1050" spans="19:19" x14ac:dyDescent="0.25">
      <c r="S1050" s="91"/>
    </row>
    <row r="1051" spans="19:19" x14ac:dyDescent="0.25">
      <c r="S1051" s="91"/>
    </row>
    <row r="1052" spans="19:19" x14ac:dyDescent="0.25">
      <c r="S1052" s="91"/>
    </row>
    <row r="1053" spans="19:19" x14ac:dyDescent="0.25">
      <c r="S1053" s="91"/>
    </row>
    <row r="1054" spans="19:19" x14ac:dyDescent="0.25">
      <c r="S1054" s="91"/>
    </row>
    <row r="1055" spans="19:19" x14ac:dyDescent="0.25">
      <c r="S1055" s="91"/>
    </row>
    <row r="1056" spans="19:19" x14ac:dyDescent="0.25">
      <c r="S1056" s="91"/>
    </row>
    <row r="1057" spans="19:19" x14ac:dyDescent="0.25">
      <c r="S1057" s="91"/>
    </row>
    <row r="1058" spans="19:19" x14ac:dyDescent="0.25">
      <c r="S1058" s="91"/>
    </row>
    <row r="1059" spans="19:19" x14ac:dyDescent="0.25">
      <c r="S1059" s="91"/>
    </row>
    <row r="1060" spans="19:19" x14ac:dyDescent="0.25">
      <c r="S1060" s="91"/>
    </row>
    <row r="1061" spans="19:19" x14ac:dyDescent="0.25">
      <c r="S1061" s="91"/>
    </row>
    <row r="1062" spans="19:19" x14ac:dyDescent="0.25">
      <c r="S1062" s="91"/>
    </row>
    <row r="1063" spans="19:19" x14ac:dyDescent="0.25">
      <c r="S1063" s="91"/>
    </row>
    <row r="1064" spans="19:19" x14ac:dyDescent="0.25">
      <c r="S1064" s="91"/>
    </row>
    <row r="1065" spans="19:19" x14ac:dyDescent="0.25">
      <c r="S1065" s="91"/>
    </row>
    <row r="1066" spans="19:19" x14ac:dyDescent="0.25">
      <c r="S1066" s="91"/>
    </row>
    <row r="1067" spans="19:19" x14ac:dyDescent="0.25">
      <c r="S1067" s="91"/>
    </row>
    <row r="1068" spans="19:19" x14ac:dyDescent="0.25">
      <c r="S1068" s="91"/>
    </row>
    <row r="1069" spans="19:19" x14ac:dyDescent="0.25">
      <c r="S1069" s="91"/>
    </row>
    <row r="1070" spans="19:19" x14ac:dyDescent="0.25">
      <c r="S1070" s="91"/>
    </row>
    <row r="1071" spans="19:19" x14ac:dyDescent="0.25">
      <c r="S1071" s="91"/>
    </row>
    <row r="1072" spans="19:19" x14ac:dyDescent="0.25">
      <c r="S1072" s="91"/>
    </row>
    <row r="1073" spans="19:19" x14ac:dyDescent="0.25">
      <c r="S1073" s="91"/>
    </row>
    <row r="1074" spans="19:19" x14ac:dyDescent="0.25">
      <c r="S1074" s="91"/>
    </row>
    <row r="1075" spans="19:19" x14ac:dyDescent="0.25">
      <c r="S1075" s="91"/>
    </row>
    <row r="1076" spans="19:19" x14ac:dyDescent="0.25">
      <c r="S1076" s="91"/>
    </row>
    <row r="1077" spans="19:19" x14ac:dyDescent="0.25">
      <c r="S1077" s="91"/>
    </row>
    <row r="1078" spans="19:19" x14ac:dyDescent="0.25">
      <c r="S1078" s="91"/>
    </row>
    <row r="1079" spans="19:19" x14ac:dyDescent="0.25">
      <c r="S1079" s="91"/>
    </row>
    <row r="1080" spans="19:19" x14ac:dyDescent="0.25">
      <c r="S1080" s="91"/>
    </row>
    <row r="1081" spans="19:19" x14ac:dyDescent="0.25">
      <c r="S1081" s="91"/>
    </row>
    <row r="1082" spans="19:19" x14ac:dyDescent="0.25">
      <c r="S1082" s="91"/>
    </row>
    <row r="1083" spans="19:19" x14ac:dyDescent="0.25">
      <c r="S1083" s="91"/>
    </row>
    <row r="1084" spans="19:19" x14ac:dyDescent="0.25">
      <c r="S1084" s="91"/>
    </row>
    <row r="1085" spans="19:19" x14ac:dyDescent="0.25">
      <c r="S1085" s="91"/>
    </row>
    <row r="1086" spans="19:19" x14ac:dyDescent="0.25">
      <c r="S1086" s="91"/>
    </row>
    <row r="1087" spans="19:19" x14ac:dyDescent="0.25">
      <c r="S1087" s="91"/>
    </row>
    <row r="1088" spans="19:19" x14ac:dyDescent="0.25">
      <c r="S1088" s="91"/>
    </row>
    <row r="1089" spans="19:19" x14ac:dyDescent="0.25">
      <c r="S1089" s="91"/>
    </row>
    <row r="1090" spans="19:19" x14ac:dyDescent="0.25">
      <c r="S1090" s="91"/>
    </row>
    <row r="1091" spans="19:19" x14ac:dyDescent="0.25">
      <c r="S1091" s="91"/>
    </row>
    <row r="1092" spans="19:19" x14ac:dyDescent="0.25">
      <c r="S1092" s="91"/>
    </row>
    <row r="1093" spans="19:19" x14ac:dyDescent="0.25">
      <c r="S1093" s="91"/>
    </row>
    <row r="1094" spans="19:19" x14ac:dyDescent="0.25">
      <c r="S1094" s="91"/>
    </row>
    <row r="1095" spans="19:19" x14ac:dyDescent="0.25">
      <c r="S1095" s="91"/>
    </row>
    <row r="1096" spans="19:19" x14ac:dyDescent="0.25">
      <c r="S1096" s="91"/>
    </row>
    <row r="1097" spans="19:19" x14ac:dyDescent="0.25">
      <c r="S1097" s="91"/>
    </row>
    <row r="1098" spans="19:19" x14ac:dyDescent="0.25">
      <c r="S1098" s="91"/>
    </row>
    <row r="1099" spans="19:19" x14ac:dyDescent="0.25">
      <c r="S1099" s="91"/>
    </row>
    <row r="1100" spans="19:19" x14ac:dyDescent="0.25">
      <c r="S1100" s="91"/>
    </row>
    <row r="1101" spans="19:19" x14ac:dyDescent="0.25">
      <c r="S1101" s="91"/>
    </row>
    <row r="1102" spans="19:19" x14ac:dyDescent="0.25">
      <c r="S1102" s="91"/>
    </row>
    <row r="1103" spans="19:19" x14ac:dyDescent="0.25">
      <c r="S1103" s="91"/>
    </row>
    <row r="1104" spans="19:19" x14ac:dyDescent="0.25">
      <c r="S1104" s="91"/>
    </row>
    <row r="1105" spans="19:19" x14ac:dyDescent="0.25">
      <c r="S1105" s="91"/>
    </row>
    <row r="1106" spans="19:19" x14ac:dyDescent="0.25">
      <c r="S1106" s="91"/>
    </row>
    <row r="1107" spans="19:19" x14ac:dyDescent="0.25">
      <c r="S1107" s="91"/>
    </row>
    <row r="1108" spans="19:19" x14ac:dyDescent="0.25">
      <c r="S1108" s="91"/>
    </row>
    <row r="1109" spans="19:19" x14ac:dyDescent="0.25">
      <c r="S1109" s="91"/>
    </row>
    <row r="1110" spans="19:19" x14ac:dyDescent="0.25">
      <c r="S1110" s="91"/>
    </row>
    <row r="1111" spans="19:19" x14ac:dyDescent="0.25">
      <c r="S1111" s="91"/>
    </row>
    <row r="1112" spans="19:19" x14ac:dyDescent="0.25">
      <c r="S1112" s="91"/>
    </row>
    <row r="1113" spans="19:19" x14ac:dyDescent="0.25">
      <c r="S1113" s="91"/>
    </row>
    <row r="1114" spans="19:19" x14ac:dyDescent="0.25">
      <c r="S1114" s="91"/>
    </row>
    <row r="1115" spans="19:19" x14ac:dyDescent="0.25">
      <c r="S1115" s="91"/>
    </row>
    <row r="1116" spans="19:19" x14ac:dyDescent="0.25">
      <c r="S1116" s="91"/>
    </row>
    <row r="1117" spans="19:19" x14ac:dyDescent="0.25">
      <c r="S1117" s="91"/>
    </row>
    <row r="1118" spans="19:19" x14ac:dyDescent="0.25">
      <c r="S1118" s="91"/>
    </row>
    <row r="1119" spans="19:19" x14ac:dyDescent="0.25">
      <c r="S1119" s="91"/>
    </row>
    <row r="1120" spans="19:19" x14ac:dyDescent="0.25">
      <c r="S1120" s="91"/>
    </row>
    <row r="1121" spans="19:19" x14ac:dyDescent="0.25">
      <c r="S1121" s="91"/>
    </row>
    <row r="1122" spans="19:19" x14ac:dyDescent="0.25">
      <c r="S1122" s="91"/>
    </row>
    <row r="1123" spans="19:19" x14ac:dyDescent="0.25">
      <c r="S1123" s="91"/>
    </row>
    <row r="1124" spans="19:19" x14ac:dyDescent="0.25">
      <c r="S1124" s="91"/>
    </row>
    <row r="1125" spans="19:19" x14ac:dyDescent="0.25">
      <c r="S1125" s="91"/>
    </row>
    <row r="1126" spans="19:19" x14ac:dyDescent="0.25">
      <c r="S1126" s="91"/>
    </row>
    <row r="1127" spans="19:19" x14ac:dyDescent="0.25">
      <c r="S1127" s="91"/>
    </row>
    <row r="1128" spans="19:19" x14ac:dyDescent="0.25">
      <c r="S1128" s="91"/>
    </row>
    <row r="1129" spans="19:19" x14ac:dyDescent="0.25">
      <c r="S1129" s="91"/>
    </row>
    <row r="1130" spans="19:19" x14ac:dyDescent="0.25">
      <c r="S1130" s="91"/>
    </row>
    <row r="1131" spans="19:19" x14ac:dyDescent="0.25">
      <c r="S1131" s="91"/>
    </row>
    <row r="1132" spans="19:19" x14ac:dyDescent="0.25">
      <c r="S1132" s="91"/>
    </row>
    <row r="1133" spans="19:19" x14ac:dyDescent="0.25">
      <c r="S1133" s="91"/>
    </row>
    <row r="1134" spans="19:19" x14ac:dyDescent="0.25">
      <c r="S1134" s="91"/>
    </row>
    <row r="1135" spans="19:19" x14ac:dyDescent="0.25">
      <c r="S1135" s="91"/>
    </row>
    <row r="1136" spans="19:19" x14ac:dyDescent="0.25">
      <c r="S1136" s="91"/>
    </row>
    <row r="1137" spans="19:19" x14ac:dyDescent="0.25">
      <c r="S1137" s="91"/>
    </row>
    <row r="1138" spans="19:19" x14ac:dyDescent="0.25">
      <c r="S1138" s="91"/>
    </row>
    <row r="1139" spans="19:19" x14ac:dyDescent="0.25">
      <c r="S1139" s="91"/>
    </row>
    <row r="1140" spans="19:19" x14ac:dyDescent="0.25">
      <c r="S1140" s="91"/>
    </row>
    <row r="1141" spans="19:19" x14ac:dyDescent="0.25">
      <c r="S1141" s="91"/>
    </row>
    <row r="1142" spans="19:19" x14ac:dyDescent="0.25">
      <c r="S1142" s="91"/>
    </row>
    <row r="1143" spans="19:19" x14ac:dyDescent="0.25">
      <c r="S1143" s="91"/>
    </row>
    <row r="1144" spans="19:19" x14ac:dyDescent="0.25">
      <c r="S1144" s="91"/>
    </row>
    <row r="1145" spans="19:19" x14ac:dyDescent="0.25">
      <c r="S1145" s="91"/>
    </row>
    <row r="1146" spans="19:19" x14ac:dyDescent="0.25">
      <c r="S1146" s="91"/>
    </row>
    <row r="1147" spans="19:19" x14ac:dyDescent="0.25">
      <c r="S1147" s="91"/>
    </row>
    <row r="1148" spans="19:19" x14ac:dyDescent="0.25">
      <c r="S1148" s="91"/>
    </row>
    <row r="1149" spans="19:19" x14ac:dyDescent="0.25">
      <c r="S1149" s="91"/>
    </row>
    <row r="1150" spans="19:19" x14ac:dyDescent="0.25">
      <c r="S1150" s="91"/>
    </row>
    <row r="1151" spans="19:19" x14ac:dyDescent="0.25">
      <c r="S1151" s="91"/>
    </row>
    <row r="1152" spans="19:19" x14ac:dyDescent="0.25">
      <c r="S1152" s="91"/>
    </row>
    <row r="1153" spans="19:19" x14ac:dyDescent="0.25">
      <c r="S1153" s="91"/>
    </row>
    <row r="1154" spans="19:19" x14ac:dyDescent="0.25">
      <c r="S1154" s="91"/>
    </row>
    <row r="1155" spans="19:19" x14ac:dyDescent="0.25">
      <c r="S1155" s="91"/>
    </row>
    <row r="1156" spans="19:19" x14ac:dyDescent="0.25">
      <c r="S1156" s="91"/>
    </row>
    <row r="1157" spans="19:19" x14ac:dyDescent="0.25">
      <c r="S1157" s="91"/>
    </row>
    <row r="1158" spans="19:19" x14ac:dyDescent="0.25">
      <c r="S1158" s="91"/>
    </row>
    <row r="1159" spans="19:19" x14ac:dyDescent="0.25">
      <c r="S1159" s="91"/>
    </row>
    <row r="1160" spans="19:19" x14ac:dyDescent="0.25">
      <c r="S1160" s="91"/>
    </row>
    <row r="1161" spans="19:19" x14ac:dyDescent="0.25">
      <c r="S1161" s="91"/>
    </row>
    <row r="1162" spans="19:19" x14ac:dyDescent="0.25">
      <c r="S1162" s="91"/>
    </row>
    <row r="1163" spans="19:19" x14ac:dyDescent="0.25">
      <c r="S1163" s="91"/>
    </row>
    <row r="1164" spans="19:19" x14ac:dyDescent="0.25">
      <c r="S1164" s="91"/>
    </row>
    <row r="1165" spans="19:19" x14ac:dyDescent="0.25">
      <c r="S1165" s="91"/>
    </row>
    <row r="1166" spans="19:19" x14ac:dyDescent="0.25">
      <c r="S1166" s="91"/>
    </row>
    <row r="1167" spans="19:19" x14ac:dyDescent="0.25">
      <c r="S1167" s="91"/>
    </row>
    <row r="1168" spans="19:19" x14ac:dyDescent="0.25">
      <c r="S1168" s="91"/>
    </row>
    <row r="1169" spans="19:19" x14ac:dyDescent="0.25">
      <c r="S1169" s="91"/>
    </row>
    <row r="1170" spans="19:19" x14ac:dyDescent="0.25">
      <c r="S1170" s="91"/>
    </row>
    <row r="1171" spans="19:19" x14ac:dyDescent="0.25">
      <c r="S1171" s="91"/>
    </row>
    <row r="1172" spans="19:19" x14ac:dyDescent="0.25">
      <c r="S1172" s="91"/>
    </row>
    <row r="1173" spans="19:19" x14ac:dyDescent="0.25">
      <c r="S1173" s="91"/>
    </row>
    <row r="1174" spans="19:19" x14ac:dyDescent="0.25">
      <c r="S1174" s="91"/>
    </row>
    <row r="1175" spans="19:19" x14ac:dyDescent="0.25">
      <c r="S1175" s="91"/>
    </row>
    <row r="1176" spans="19:19" x14ac:dyDescent="0.25">
      <c r="S1176" s="91"/>
    </row>
    <row r="1177" spans="19:19" x14ac:dyDescent="0.25">
      <c r="S1177" s="91"/>
    </row>
    <row r="1178" spans="19:19" x14ac:dyDescent="0.25">
      <c r="S1178" s="91"/>
    </row>
    <row r="1179" spans="19:19" x14ac:dyDescent="0.25">
      <c r="S1179" s="91"/>
    </row>
    <row r="1180" spans="19:19" x14ac:dyDescent="0.25">
      <c r="S1180" s="91"/>
    </row>
    <row r="1181" spans="19:19" x14ac:dyDescent="0.25">
      <c r="S1181" s="91"/>
    </row>
    <row r="1182" spans="19:19" x14ac:dyDescent="0.25">
      <c r="S1182" s="91"/>
    </row>
    <row r="1183" spans="19:19" x14ac:dyDescent="0.25">
      <c r="S1183" s="91"/>
    </row>
    <row r="1184" spans="19:19" x14ac:dyDescent="0.25">
      <c r="S1184" s="91"/>
    </row>
    <row r="1185" spans="19:19" x14ac:dyDescent="0.25">
      <c r="S1185" s="91"/>
    </row>
    <row r="1186" spans="19:19" x14ac:dyDescent="0.25">
      <c r="S1186" s="91"/>
    </row>
    <row r="1187" spans="19:19" x14ac:dyDescent="0.25">
      <c r="S1187" s="91"/>
    </row>
    <row r="1188" spans="19:19" x14ac:dyDescent="0.25">
      <c r="S1188" s="91"/>
    </row>
    <row r="1189" spans="19:19" x14ac:dyDescent="0.25">
      <c r="S1189" s="91"/>
    </row>
    <row r="1190" spans="19:19" x14ac:dyDescent="0.25">
      <c r="S1190" s="91"/>
    </row>
    <row r="1191" spans="19:19" x14ac:dyDescent="0.25">
      <c r="S1191" s="91"/>
    </row>
    <row r="1192" spans="19:19" x14ac:dyDescent="0.25">
      <c r="S1192" s="91"/>
    </row>
    <row r="1193" spans="19:19" x14ac:dyDescent="0.25">
      <c r="S1193" s="91"/>
    </row>
    <row r="1194" spans="19:19" x14ac:dyDescent="0.25">
      <c r="S1194" s="91"/>
    </row>
    <row r="1195" spans="19:19" x14ac:dyDescent="0.25">
      <c r="S1195" s="91"/>
    </row>
    <row r="1196" spans="19:19" x14ac:dyDescent="0.25">
      <c r="S1196" s="91"/>
    </row>
    <row r="1197" spans="19:19" x14ac:dyDescent="0.25">
      <c r="S1197" s="91"/>
    </row>
    <row r="1198" spans="19:19" x14ac:dyDescent="0.25">
      <c r="S1198" s="91"/>
    </row>
    <row r="1199" spans="19:19" x14ac:dyDescent="0.25">
      <c r="S1199" s="91"/>
    </row>
    <row r="1200" spans="19:19" x14ac:dyDescent="0.25">
      <c r="S1200" s="91"/>
    </row>
    <row r="1201" spans="19:19" x14ac:dyDescent="0.25">
      <c r="S1201" s="91"/>
    </row>
    <row r="1202" spans="19:19" x14ac:dyDescent="0.25">
      <c r="S1202" s="91"/>
    </row>
    <row r="1203" spans="19:19" x14ac:dyDescent="0.25">
      <c r="S1203" s="91"/>
    </row>
    <row r="1204" spans="19:19" x14ac:dyDescent="0.25">
      <c r="S1204" s="91"/>
    </row>
    <row r="1205" spans="19:19" x14ac:dyDescent="0.25">
      <c r="S1205" s="91"/>
    </row>
    <row r="1206" spans="19:19" x14ac:dyDescent="0.25">
      <c r="S1206" s="91"/>
    </row>
    <row r="1207" spans="19:19" x14ac:dyDescent="0.25">
      <c r="S1207" s="91"/>
    </row>
    <row r="1208" spans="19:19" x14ac:dyDescent="0.25">
      <c r="S1208" s="91"/>
    </row>
    <row r="1209" spans="19:19" x14ac:dyDescent="0.25">
      <c r="S1209" s="91"/>
    </row>
    <row r="1210" spans="19:19" x14ac:dyDescent="0.25">
      <c r="S1210" s="91"/>
    </row>
    <row r="1211" spans="19:19" x14ac:dyDescent="0.25">
      <c r="S1211" s="91"/>
    </row>
    <row r="1212" spans="19:19" x14ac:dyDescent="0.25">
      <c r="S1212" s="91"/>
    </row>
    <row r="1213" spans="19:19" x14ac:dyDescent="0.25">
      <c r="S1213" s="91"/>
    </row>
    <row r="1214" spans="19:19" x14ac:dyDescent="0.25">
      <c r="S1214" s="91"/>
    </row>
    <row r="1215" spans="19:19" x14ac:dyDescent="0.25">
      <c r="S1215" s="91"/>
    </row>
    <row r="1216" spans="19:19" x14ac:dyDescent="0.25">
      <c r="S1216" s="91"/>
    </row>
    <row r="1217" spans="19:19" x14ac:dyDescent="0.25">
      <c r="S1217" s="91"/>
    </row>
    <row r="1218" spans="19:19" x14ac:dyDescent="0.25">
      <c r="S1218" s="91"/>
    </row>
    <row r="1219" spans="19:19" x14ac:dyDescent="0.25">
      <c r="S1219" s="91"/>
    </row>
    <row r="1220" spans="19:19" x14ac:dyDescent="0.25">
      <c r="S1220" s="91"/>
    </row>
    <row r="1221" spans="19:19" x14ac:dyDescent="0.25">
      <c r="S1221" s="91"/>
    </row>
    <row r="1222" spans="19:19" x14ac:dyDescent="0.25">
      <c r="S1222" s="91"/>
    </row>
    <row r="1223" spans="19:19" x14ac:dyDescent="0.25">
      <c r="S1223" s="91"/>
    </row>
    <row r="1224" spans="19:19" x14ac:dyDescent="0.25">
      <c r="S1224" s="91"/>
    </row>
    <row r="1225" spans="19:19" x14ac:dyDescent="0.25">
      <c r="S1225" s="91"/>
    </row>
    <row r="1226" spans="19:19" x14ac:dyDescent="0.25">
      <c r="S1226" s="91"/>
    </row>
    <row r="1227" spans="19:19" x14ac:dyDescent="0.25">
      <c r="S1227" s="91"/>
    </row>
    <row r="1228" spans="19:19" x14ac:dyDescent="0.25">
      <c r="S1228" s="91"/>
    </row>
    <row r="1229" spans="19:19" x14ac:dyDescent="0.25">
      <c r="S1229" s="91"/>
    </row>
    <row r="1230" spans="19:19" x14ac:dyDescent="0.25">
      <c r="S1230" s="91"/>
    </row>
    <row r="1231" spans="19:19" x14ac:dyDescent="0.25">
      <c r="S1231" s="91"/>
    </row>
    <row r="1232" spans="19:19" x14ac:dyDescent="0.25">
      <c r="S1232" s="91"/>
    </row>
    <row r="1233" spans="19:19" x14ac:dyDescent="0.25">
      <c r="S1233" s="91"/>
    </row>
    <row r="1234" spans="19:19" x14ac:dyDescent="0.25">
      <c r="S1234" s="91"/>
    </row>
    <row r="1235" spans="19:19" x14ac:dyDescent="0.25">
      <c r="S1235" s="91"/>
    </row>
    <row r="1236" spans="19:19" x14ac:dyDescent="0.25">
      <c r="S1236" s="91"/>
    </row>
    <row r="1237" spans="19:19" x14ac:dyDescent="0.25">
      <c r="S1237" s="91"/>
    </row>
    <row r="1238" spans="19:19" x14ac:dyDescent="0.25">
      <c r="S1238" s="91"/>
    </row>
    <row r="1239" spans="19:19" x14ac:dyDescent="0.25">
      <c r="S1239" s="91"/>
    </row>
    <row r="1240" spans="19:19" x14ac:dyDescent="0.25">
      <c r="S1240" s="91"/>
    </row>
    <row r="1241" spans="19:19" x14ac:dyDescent="0.25">
      <c r="S1241" s="91"/>
    </row>
    <row r="1242" spans="19:19" x14ac:dyDescent="0.25">
      <c r="S1242" s="91"/>
    </row>
    <row r="1243" spans="19:19" x14ac:dyDescent="0.25">
      <c r="S1243" s="91"/>
    </row>
    <row r="1244" spans="19:19" x14ac:dyDescent="0.25">
      <c r="S1244" s="91"/>
    </row>
    <row r="1245" spans="19:19" x14ac:dyDescent="0.25">
      <c r="S1245" s="91"/>
    </row>
    <row r="1246" spans="19:19" x14ac:dyDescent="0.25">
      <c r="S1246" s="91"/>
    </row>
    <row r="1247" spans="19:19" x14ac:dyDescent="0.25">
      <c r="S1247" s="91"/>
    </row>
    <row r="1248" spans="19:19" x14ac:dyDescent="0.25">
      <c r="S1248" s="91"/>
    </row>
    <row r="1249" spans="19:19" x14ac:dyDescent="0.25">
      <c r="S1249" s="91"/>
    </row>
    <row r="1250" spans="19:19" x14ac:dyDescent="0.25">
      <c r="S1250" s="91"/>
    </row>
    <row r="1251" spans="19:19" x14ac:dyDescent="0.25">
      <c r="S1251" s="91"/>
    </row>
    <row r="1252" spans="19:19" x14ac:dyDescent="0.25">
      <c r="S1252" s="91"/>
    </row>
    <row r="1253" spans="19:19" x14ac:dyDescent="0.25">
      <c r="S1253" s="91"/>
    </row>
    <row r="1254" spans="19:19" x14ac:dyDescent="0.25">
      <c r="S1254" s="91"/>
    </row>
    <row r="1255" spans="19:19" x14ac:dyDescent="0.25">
      <c r="S1255" s="91"/>
    </row>
    <row r="1256" spans="19:19" x14ac:dyDescent="0.25">
      <c r="S1256" s="91"/>
    </row>
    <row r="1257" spans="19:19" x14ac:dyDescent="0.25">
      <c r="S1257" s="91"/>
    </row>
    <row r="1258" spans="19:19" x14ac:dyDescent="0.25">
      <c r="S1258" s="91"/>
    </row>
    <row r="1259" spans="19:19" x14ac:dyDescent="0.25">
      <c r="S1259" s="91"/>
    </row>
    <row r="1260" spans="19:19" x14ac:dyDescent="0.25">
      <c r="S1260" s="91"/>
    </row>
    <row r="1261" spans="19:19" x14ac:dyDescent="0.25">
      <c r="S1261" s="91"/>
    </row>
    <row r="1262" spans="19:19" x14ac:dyDescent="0.25">
      <c r="S1262" s="91"/>
    </row>
    <row r="1263" spans="19:19" x14ac:dyDescent="0.25">
      <c r="S1263" s="91"/>
    </row>
    <row r="1264" spans="19:19" x14ac:dyDescent="0.25">
      <c r="S1264" s="91"/>
    </row>
    <row r="1265" spans="19:19" x14ac:dyDescent="0.25">
      <c r="S1265" s="91"/>
    </row>
    <row r="1266" spans="19:19" x14ac:dyDescent="0.25">
      <c r="S1266" s="91"/>
    </row>
    <row r="1267" spans="19:19" x14ac:dyDescent="0.25">
      <c r="S1267" s="91"/>
    </row>
    <row r="1268" spans="19:19" x14ac:dyDescent="0.25">
      <c r="S1268" s="91"/>
    </row>
    <row r="1269" spans="19:19" x14ac:dyDescent="0.25">
      <c r="S1269" s="91"/>
    </row>
    <row r="1270" spans="19:19" x14ac:dyDescent="0.25">
      <c r="S1270" s="91"/>
    </row>
    <row r="1271" spans="19:19" x14ac:dyDescent="0.25">
      <c r="S1271" s="91"/>
    </row>
    <row r="1272" spans="19:19" x14ac:dyDescent="0.25">
      <c r="S1272" s="91"/>
    </row>
    <row r="1273" spans="19:19" x14ac:dyDescent="0.25">
      <c r="S1273" s="91"/>
    </row>
    <row r="1274" spans="19:19" x14ac:dyDescent="0.25">
      <c r="S1274" s="91"/>
    </row>
    <row r="1275" spans="19:19" x14ac:dyDescent="0.25">
      <c r="S1275" s="91"/>
    </row>
    <row r="1276" spans="19:19" x14ac:dyDescent="0.25">
      <c r="S1276" s="91"/>
    </row>
    <row r="1277" spans="19:19" x14ac:dyDescent="0.25">
      <c r="S1277" s="91"/>
    </row>
    <row r="1278" spans="19:19" x14ac:dyDescent="0.25">
      <c r="S1278" s="91"/>
    </row>
    <row r="1279" spans="19:19" x14ac:dyDescent="0.25">
      <c r="S1279" s="91"/>
    </row>
    <row r="1280" spans="19:19" x14ac:dyDescent="0.25">
      <c r="S1280" s="91"/>
    </row>
    <row r="1281" spans="19:19" x14ac:dyDescent="0.25">
      <c r="S1281" s="91"/>
    </row>
    <row r="1282" spans="19:19" x14ac:dyDescent="0.25">
      <c r="S1282" s="91"/>
    </row>
    <row r="1283" spans="19:19" x14ac:dyDescent="0.25">
      <c r="S1283" s="91"/>
    </row>
    <row r="1284" spans="19:19" x14ac:dyDescent="0.25">
      <c r="S1284" s="91"/>
    </row>
    <row r="1285" spans="19:19" x14ac:dyDescent="0.25">
      <c r="S1285" s="91"/>
    </row>
    <row r="1286" spans="19:19" x14ac:dyDescent="0.25">
      <c r="S1286" s="91"/>
    </row>
    <row r="1287" spans="19:19" x14ac:dyDescent="0.25">
      <c r="S1287" s="91"/>
    </row>
    <row r="1288" spans="19:19" x14ac:dyDescent="0.25">
      <c r="S1288" s="91"/>
    </row>
    <row r="1289" spans="19:19" x14ac:dyDescent="0.25">
      <c r="S1289" s="91"/>
    </row>
    <row r="1290" spans="19:19" x14ac:dyDescent="0.25">
      <c r="S1290" s="91"/>
    </row>
    <row r="1291" spans="19:19" x14ac:dyDescent="0.25">
      <c r="S1291" s="91"/>
    </row>
    <row r="1292" spans="19:19" x14ac:dyDescent="0.25">
      <c r="S1292" s="91"/>
    </row>
    <row r="1293" spans="19:19" x14ac:dyDescent="0.25">
      <c r="S1293" s="91"/>
    </row>
    <row r="1294" spans="19:19" x14ac:dyDescent="0.25">
      <c r="S1294" s="91"/>
    </row>
    <row r="1295" spans="19:19" x14ac:dyDescent="0.25">
      <c r="S1295" s="91"/>
    </row>
    <row r="1296" spans="19:19" x14ac:dyDescent="0.25">
      <c r="S1296" s="91"/>
    </row>
    <row r="1297" spans="19:19" x14ac:dyDescent="0.25">
      <c r="S1297" s="91"/>
    </row>
    <row r="1298" spans="19:19" x14ac:dyDescent="0.25">
      <c r="S1298" s="91"/>
    </row>
    <row r="1299" spans="19:19" x14ac:dyDescent="0.25">
      <c r="S1299" s="91"/>
    </row>
    <row r="1300" spans="19:19" x14ac:dyDescent="0.25">
      <c r="S1300" s="91"/>
    </row>
    <row r="1301" spans="19:19" x14ac:dyDescent="0.25">
      <c r="S1301" s="91"/>
    </row>
    <row r="1302" spans="19:19" x14ac:dyDescent="0.25">
      <c r="S1302" s="91"/>
    </row>
    <row r="1303" spans="19:19" x14ac:dyDescent="0.25">
      <c r="S1303" s="91"/>
    </row>
    <row r="1304" spans="19:19" x14ac:dyDescent="0.25">
      <c r="S1304" s="91"/>
    </row>
    <row r="1305" spans="19:19" x14ac:dyDescent="0.25">
      <c r="S1305" s="91"/>
    </row>
    <row r="1306" spans="19:19" x14ac:dyDescent="0.25">
      <c r="S1306" s="91"/>
    </row>
    <row r="1307" spans="19:19" x14ac:dyDescent="0.25">
      <c r="S1307" s="91"/>
    </row>
    <row r="1308" spans="19:19" x14ac:dyDescent="0.25">
      <c r="S1308" s="91"/>
    </row>
    <row r="1309" spans="19:19" x14ac:dyDescent="0.25">
      <c r="S1309" s="91"/>
    </row>
    <row r="1310" spans="19:19" x14ac:dyDescent="0.25">
      <c r="S1310" s="91"/>
    </row>
    <row r="1311" spans="19:19" x14ac:dyDescent="0.25">
      <c r="S1311" s="91"/>
    </row>
    <row r="1312" spans="19:19" x14ac:dyDescent="0.25">
      <c r="S1312" s="91"/>
    </row>
    <row r="1313" spans="19:19" x14ac:dyDescent="0.25">
      <c r="S1313" s="91"/>
    </row>
    <row r="1314" spans="19:19" x14ac:dyDescent="0.25">
      <c r="S1314" s="91"/>
    </row>
    <row r="1315" spans="19:19" x14ac:dyDescent="0.25">
      <c r="S1315" s="91"/>
    </row>
    <row r="1316" spans="19:19" x14ac:dyDescent="0.25">
      <c r="S1316" s="91"/>
    </row>
    <row r="1317" spans="19:19" x14ac:dyDescent="0.25">
      <c r="S1317" s="91"/>
    </row>
    <row r="1318" spans="19:19" x14ac:dyDescent="0.25">
      <c r="S1318" s="91"/>
    </row>
    <row r="1319" spans="19:19" x14ac:dyDescent="0.25">
      <c r="S1319" s="91"/>
    </row>
    <row r="1320" spans="19:19" x14ac:dyDescent="0.25">
      <c r="S1320" s="91"/>
    </row>
    <row r="1321" spans="19:19" x14ac:dyDescent="0.25">
      <c r="S1321" s="91"/>
    </row>
    <row r="1322" spans="19:19" x14ac:dyDescent="0.25">
      <c r="S1322" s="91"/>
    </row>
    <row r="1323" spans="19:19" x14ac:dyDescent="0.25">
      <c r="S1323" s="91"/>
    </row>
    <row r="1324" spans="19:19" x14ac:dyDescent="0.25">
      <c r="S1324" s="91"/>
    </row>
    <row r="1325" spans="19:19" x14ac:dyDescent="0.25">
      <c r="S1325" s="91"/>
    </row>
    <row r="1326" spans="19:19" x14ac:dyDescent="0.25">
      <c r="S1326" s="91"/>
    </row>
    <row r="1327" spans="19:19" x14ac:dyDescent="0.25">
      <c r="S1327" s="91"/>
    </row>
    <row r="1328" spans="19:19" x14ac:dyDescent="0.25">
      <c r="S1328" s="91"/>
    </row>
    <row r="1329" spans="19:19" x14ac:dyDescent="0.25">
      <c r="S1329" s="91"/>
    </row>
    <row r="1330" spans="19:19" x14ac:dyDescent="0.25">
      <c r="S1330" s="91"/>
    </row>
    <row r="1331" spans="19:19" x14ac:dyDescent="0.25">
      <c r="S1331" s="91"/>
    </row>
    <row r="1332" spans="19:19" x14ac:dyDescent="0.25">
      <c r="S1332" s="91"/>
    </row>
    <row r="1333" spans="19:19" x14ac:dyDescent="0.25">
      <c r="S1333" s="91"/>
    </row>
    <row r="1334" spans="19:19" x14ac:dyDescent="0.25">
      <c r="S1334" s="91"/>
    </row>
    <row r="1335" spans="19:19" x14ac:dyDescent="0.25">
      <c r="S1335" s="91"/>
    </row>
    <row r="1336" spans="19:19" x14ac:dyDescent="0.25">
      <c r="S1336" s="91"/>
    </row>
    <row r="1337" spans="19:19" x14ac:dyDescent="0.25">
      <c r="S1337" s="91"/>
    </row>
    <row r="1338" spans="19:19" x14ac:dyDescent="0.25">
      <c r="S1338" s="91"/>
    </row>
    <row r="1339" spans="19:19" x14ac:dyDescent="0.25">
      <c r="S1339" s="91"/>
    </row>
    <row r="1340" spans="19:19" x14ac:dyDescent="0.25">
      <c r="S1340" s="91"/>
    </row>
    <row r="1341" spans="19:19" x14ac:dyDescent="0.25">
      <c r="S1341" s="91"/>
    </row>
    <row r="1342" spans="19:19" x14ac:dyDescent="0.25">
      <c r="S1342" s="91"/>
    </row>
    <row r="1343" spans="19:19" x14ac:dyDescent="0.25">
      <c r="S1343" s="91"/>
    </row>
    <row r="1344" spans="19:19" x14ac:dyDescent="0.25">
      <c r="S1344" s="91"/>
    </row>
    <row r="1345" spans="19:19" x14ac:dyDescent="0.25">
      <c r="S1345" s="91"/>
    </row>
    <row r="1346" spans="19:19" x14ac:dyDescent="0.25">
      <c r="S1346" s="91"/>
    </row>
    <row r="1347" spans="19:19" x14ac:dyDescent="0.25">
      <c r="S1347" s="91"/>
    </row>
    <row r="1348" spans="19:19" x14ac:dyDescent="0.25">
      <c r="S1348" s="91"/>
    </row>
    <row r="1349" spans="19:19" x14ac:dyDescent="0.25">
      <c r="S1349" s="91"/>
    </row>
    <row r="1350" spans="19:19" x14ac:dyDescent="0.25">
      <c r="S1350" s="91"/>
    </row>
    <row r="1351" spans="19:19" x14ac:dyDescent="0.25">
      <c r="S1351" s="91"/>
    </row>
    <row r="1352" spans="19:19" x14ac:dyDescent="0.25">
      <c r="S1352" s="91"/>
    </row>
    <row r="1353" spans="19:19" x14ac:dyDescent="0.25">
      <c r="S1353" s="91"/>
    </row>
    <row r="1354" spans="19:19" x14ac:dyDescent="0.25">
      <c r="S1354" s="91"/>
    </row>
    <row r="1355" spans="19:19" x14ac:dyDescent="0.25">
      <c r="S1355" s="91"/>
    </row>
    <row r="1356" spans="19:19" x14ac:dyDescent="0.25">
      <c r="S1356" s="91"/>
    </row>
    <row r="1357" spans="19:19" x14ac:dyDescent="0.25">
      <c r="S1357" s="91"/>
    </row>
    <row r="1358" spans="19:19" x14ac:dyDescent="0.25">
      <c r="S1358" s="91"/>
    </row>
    <row r="1359" spans="19:19" x14ac:dyDescent="0.25">
      <c r="S1359" s="91"/>
    </row>
    <row r="1360" spans="19:19" x14ac:dyDescent="0.25">
      <c r="S1360" s="91"/>
    </row>
    <row r="1361" spans="19:19" x14ac:dyDescent="0.25">
      <c r="S1361" s="91"/>
    </row>
    <row r="1362" spans="19:19" x14ac:dyDescent="0.25">
      <c r="S1362" s="91"/>
    </row>
    <row r="1363" spans="19:19" x14ac:dyDescent="0.25">
      <c r="S1363" s="91"/>
    </row>
    <row r="1364" spans="19:19" x14ac:dyDescent="0.25">
      <c r="S1364" s="91"/>
    </row>
    <row r="1365" spans="19:19" x14ac:dyDescent="0.25">
      <c r="S1365" s="91"/>
    </row>
    <row r="1366" spans="19:19" x14ac:dyDescent="0.25">
      <c r="S1366" s="91"/>
    </row>
    <row r="1367" spans="19:19" x14ac:dyDescent="0.25">
      <c r="S1367" s="91"/>
    </row>
    <row r="1368" spans="19:19" x14ac:dyDescent="0.25">
      <c r="S1368" s="91"/>
    </row>
    <row r="1369" spans="19:19" x14ac:dyDescent="0.25">
      <c r="S1369" s="91"/>
    </row>
    <row r="1370" spans="19:19" x14ac:dyDescent="0.25">
      <c r="S1370" s="91"/>
    </row>
    <row r="1371" spans="19:19" x14ac:dyDescent="0.25">
      <c r="S1371" s="91"/>
    </row>
    <row r="1372" spans="19:19" x14ac:dyDescent="0.25">
      <c r="S1372" s="91"/>
    </row>
    <row r="1373" spans="19:19" x14ac:dyDescent="0.25">
      <c r="S1373" s="91"/>
    </row>
    <row r="1374" spans="19:19" x14ac:dyDescent="0.25">
      <c r="S1374" s="91"/>
    </row>
    <row r="1375" spans="19:19" x14ac:dyDescent="0.25">
      <c r="S1375" s="91"/>
    </row>
    <row r="1376" spans="19:19" x14ac:dyDescent="0.25">
      <c r="S1376" s="91"/>
    </row>
    <row r="1377" spans="19:19" x14ac:dyDescent="0.25">
      <c r="S1377" s="91"/>
    </row>
    <row r="1378" spans="19:19" x14ac:dyDescent="0.25">
      <c r="S1378" s="91"/>
    </row>
    <row r="1379" spans="19:19" x14ac:dyDescent="0.25">
      <c r="S1379" s="91"/>
    </row>
    <row r="1380" spans="19:19" x14ac:dyDescent="0.25">
      <c r="S1380" s="91"/>
    </row>
    <row r="1381" spans="19:19" x14ac:dyDescent="0.25">
      <c r="S1381" s="91"/>
    </row>
    <row r="1382" spans="19:19" x14ac:dyDescent="0.25">
      <c r="S1382" s="91"/>
    </row>
    <row r="1383" spans="19:19" x14ac:dyDescent="0.25">
      <c r="S1383" s="91"/>
    </row>
    <row r="1384" spans="19:19" x14ac:dyDescent="0.25">
      <c r="S1384" s="91"/>
    </row>
    <row r="1385" spans="19:19" x14ac:dyDescent="0.25">
      <c r="S1385" s="91"/>
    </row>
    <row r="1386" spans="19:19" x14ac:dyDescent="0.25">
      <c r="S1386" s="91"/>
    </row>
    <row r="1387" spans="19:19" x14ac:dyDescent="0.25">
      <c r="S1387" s="91"/>
    </row>
    <row r="1388" spans="19:19" x14ac:dyDescent="0.25">
      <c r="S1388" s="91"/>
    </row>
    <row r="1389" spans="19:19" x14ac:dyDescent="0.25">
      <c r="S1389" s="91"/>
    </row>
    <row r="1390" spans="19:19" x14ac:dyDescent="0.25">
      <c r="S1390" s="91"/>
    </row>
    <row r="1391" spans="19:19" x14ac:dyDescent="0.25">
      <c r="S1391" s="91"/>
    </row>
    <row r="1392" spans="19:19" x14ac:dyDescent="0.25">
      <c r="S1392" s="91"/>
    </row>
    <row r="1393" spans="19:19" x14ac:dyDescent="0.25">
      <c r="S1393" s="91"/>
    </row>
    <row r="1394" spans="19:19" x14ac:dyDescent="0.25">
      <c r="S1394" s="91"/>
    </row>
    <row r="1395" spans="19:19" x14ac:dyDescent="0.25">
      <c r="S1395" s="91"/>
    </row>
    <row r="1396" spans="19:19" x14ac:dyDescent="0.25">
      <c r="S1396" s="91"/>
    </row>
    <row r="1397" spans="19:19" x14ac:dyDescent="0.25">
      <c r="S1397" s="91"/>
    </row>
    <row r="1398" spans="19:19" x14ac:dyDescent="0.25">
      <c r="S1398" s="91"/>
    </row>
    <row r="1399" spans="19:19" x14ac:dyDescent="0.25">
      <c r="S1399" s="91"/>
    </row>
    <row r="1400" spans="19:19" x14ac:dyDescent="0.25">
      <c r="S1400" s="91"/>
    </row>
    <row r="1401" spans="19:19" x14ac:dyDescent="0.25">
      <c r="S1401" s="91"/>
    </row>
    <row r="1402" spans="19:19" x14ac:dyDescent="0.25">
      <c r="S1402" s="91"/>
    </row>
    <row r="1403" spans="19:19" x14ac:dyDescent="0.25">
      <c r="S1403" s="91"/>
    </row>
    <row r="1404" spans="19:19" x14ac:dyDescent="0.25">
      <c r="S1404" s="91"/>
    </row>
    <row r="1405" spans="19:19" x14ac:dyDescent="0.25">
      <c r="S1405" s="91"/>
    </row>
    <row r="1406" spans="19:19" x14ac:dyDescent="0.25">
      <c r="S1406" s="91"/>
    </row>
    <row r="1407" spans="19:19" x14ac:dyDescent="0.25">
      <c r="S1407" s="91"/>
    </row>
    <row r="1408" spans="19:19" x14ac:dyDescent="0.25">
      <c r="S1408" s="91"/>
    </row>
    <row r="1409" spans="19:19" x14ac:dyDescent="0.25">
      <c r="S1409" s="91"/>
    </row>
    <row r="1410" spans="19:19" x14ac:dyDescent="0.25">
      <c r="S1410" s="91"/>
    </row>
    <row r="1411" spans="19:19" x14ac:dyDescent="0.25">
      <c r="S1411" s="91"/>
    </row>
    <row r="1412" spans="19:19" x14ac:dyDescent="0.25">
      <c r="S1412" s="91"/>
    </row>
    <row r="1413" spans="19:19" x14ac:dyDescent="0.25">
      <c r="S1413" s="91"/>
    </row>
    <row r="1414" spans="19:19" x14ac:dyDescent="0.25">
      <c r="S1414" s="91"/>
    </row>
    <row r="1415" spans="19:19" x14ac:dyDescent="0.25">
      <c r="S1415" s="91"/>
    </row>
    <row r="1416" spans="19:19" x14ac:dyDescent="0.25">
      <c r="S1416" s="91"/>
    </row>
    <row r="1417" spans="19:19" x14ac:dyDescent="0.25">
      <c r="S1417" s="91"/>
    </row>
    <row r="1418" spans="19:19" x14ac:dyDescent="0.25">
      <c r="S1418" s="91"/>
    </row>
    <row r="1419" spans="19:19" x14ac:dyDescent="0.25">
      <c r="S1419" s="91"/>
    </row>
    <row r="1420" spans="19:19" x14ac:dyDescent="0.25">
      <c r="S1420" s="91"/>
    </row>
    <row r="1421" spans="19:19" x14ac:dyDescent="0.25">
      <c r="S1421" s="91"/>
    </row>
    <row r="1422" spans="19:19" x14ac:dyDescent="0.25">
      <c r="S1422" s="91"/>
    </row>
    <row r="1423" spans="19:19" x14ac:dyDescent="0.25">
      <c r="S1423" s="91"/>
    </row>
    <row r="1424" spans="19:19" x14ac:dyDescent="0.25">
      <c r="S1424" s="91"/>
    </row>
    <row r="1425" spans="19:19" x14ac:dyDescent="0.25">
      <c r="S1425" s="91"/>
    </row>
    <row r="1426" spans="19:19" x14ac:dyDescent="0.25">
      <c r="S1426" s="91"/>
    </row>
    <row r="1427" spans="19:19" x14ac:dyDescent="0.25">
      <c r="S1427" s="91"/>
    </row>
    <row r="1428" spans="19:19" x14ac:dyDescent="0.25">
      <c r="S1428" s="91"/>
    </row>
    <row r="1429" spans="19:19" x14ac:dyDescent="0.25">
      <c r="S1429" s="91"/>
    </row>
    <row r="1430" spans="19:19" x14ac:dyDescent="0.25">
      <c r="S1430" s="91"/>
    </row>
    <row r="1431" spans="19:19" x14ac:dyDescent="0.25">
      <c r="S1431" s="91"/>
    </row>
    <row r="1432" spans="19:19" x14ac:dyDescent="0.25">
      <c r="S1432" s="91"/>
    </row>
    <row r="1433" spans="19:19" x14ac:dyDescent="0.25">
      <c r="S1433" s="91"/>
    </row>
    <row r="1434" spans="19:19" x14ac:dyDescent="0.25">
      <c r="S1434" s="91"/>
    </row>
    <row r="1435" spans="19:19" x14ac:dyDescent="0.25">
      <c r="S1435" s="91"/>
    </row>
    <row r="1436" spans="19:19" x14ac:dyDescent="0.25">
      <c r="S1436" s="91"/>
    </row>
    <row r="1437" spans="19:19" x14ac:dyDescent="0.25">
      <c r="S1437" s="91"/>
    </row>
    <row r="1438" spans="19:19" x14ac:dyDescent="0.25">
      <c r="S1438" s="91"/>
    </row>
    <row r="1439" spans="19:19" x14ac:dyDescent="0.25">
      <c r="S1439" s="91"/>
    </row>
    <row r="1440" spans="19:19" x14ac:dyDescent="0.25">
      <c r="S1440" s="91"/>
    </row>
    <row r="1441" spans="19:19" x14ac:dyDescent="0.25">
      <c r="S1441" s="91"/>
    </row>
    <row r="1442" spans="19:19" x14ac:dyDescent="0.25">
      <c r="S1442" s="91"/>
    </row>
    <row r="1443" spans="19:19" x14ac:dyDescent="0.25">
      <c r="S1443" s="91"/>
    </row>
    <row r="1444" spans="19:19" x14ac:dyDescent="0.25">
      <c r="S1444" s="91"/>
    </row>
    <row r="1445" spans="19:19" x14ac:dyDescent="0.25">
      <c r="S1445" s="91"/>
    </row>
    <row r="1446" spans="19:19" x14ac:dyDescent="0.25">
      <c r="S1446" s="91"/>
    </row>
    <row r="1447" spans="19:19" x14ac:dyDescent="0.25">
      <c r="S1447" s="91"/>
    </row>
    <row r="1448" spans="19:19" x14ac:dyDescent="0.25">
      <c r="S1448" s="91"/>
    </row>
    <row r="1449" spans="19:19" x14ac:dyDescent="0.25">
      <c r="S1449" s="91"/>
    </row>
    <row r="1450" spans="19:19" x14ac:dyDescent="0.25">
      <c r="S1450" s="91"/>
    </row>
    <row r="1451" spans="19:19" x14ac:dyDescent="0.25">
      <c r="S1451" s="91"/>
    </row>
    <row r="1452" spans="19:19" x14ac:dyDescent="0.25">
      <c r="S1452" s="91"/>
    </row>
    <row r="1453" spans="19:19" x14ac:dyDescent="0.25">
      <c r="S1453" s="91"/>
    </row>
    <row r="1454" spans="19:19" x14ac:dyDescent="0.25">
      <c r="S1454" s="91"/>
    </row>
    <row r="1455" spans="19:19" x14ac:dyDescent="0.25">
      <c r="S1455" s="91"/>
    </row>
    <row r="1456" spans="19:19" x14ac:dyDescent="0.25">
      <c r="S1456" s="91"/>
    </row>
    <row r="1457" spans="19:19" x14ac:dyDescent="0.25">
      <c r="S1457" s="91"/>
    </row>
    <row r="1458" spans="19:19" x14ac:dyDescent="0.25">
      <c r="S1458" s="91"/>
    </row>
    <row r="1459" spans="19:19" x14ac:dyDescent="0.25">
      <c r="S1459" s="91"/>
    </row>
    <row r="1460" spans="19:19" x14ac:dyDescent="0.25">
      <c r="S1460" s="91"/>
    </row>
    <row r="1461" spans="19:19" x14ac:dyDescent="0.25">
      <c r="S1461" s="91"/>
    </row>
    <row r="1462" spans="19:19" x14ac:dyDescent="0.25">
      <c r="S1462" s="91"/>
    </row>
    <row r="1463" spans="19:19" x14ac:dyDescent="0.25">
      <c r="S1463" s="91"/>
    </row>
    <row r="1464" spans="19:19" x14ac:dyDescent="0.25">
      <c r="S1464" s="91"/>
    </row>
    <row r="1465" spans="19:19" x14ac:dyDescent="0.25">
      <c r="S1465" s="91"/>
    </row>
    <row r="1466" spans="19:19" x14ac:dyDescent="0.25">
      <c r="S1466" s="91"/>
    </row>
    <row r="1467" spans="19:19" x14ac:dyDescent="0.25">
      <c r="S1467" s="91"/>
    </row>
    <row r="1468" spans="19:19" x14ac:dyDescent="0.25">
      <c r="S1468" s="91"/>
    </row>
    <row r="1469" spans="19:19" x14ac:dyDescent="0.25">
      <c r="S1469" s="91"/>
    </row>
    <row r="1470" spans="19:19" x14ac:dyDescent="0.25">
      <c r="S1470" s="91"/>
    </row>
    <row r="1471" spans="19:19" x14ac:dyDescent="0.25">
      <c r="S1471" s="91"/>
    </row>
    <row r="1472" spans="19:19" x14ac:dyDescent="0.25">
      <c r="S1472" s="91"/>
    </row>
    <row r="1473" spans="19:19" x14ac:dyDescent="0.25">
      <c r="S1473" s="91"/>
    </row>
    <row r="1474" spans="19:19" x14ac:dyDescent="0.25">
      <c r="S1474" s="91"/>
    </row>
    <row r="1475" spans="19:19" x14ac:dyDescent="0.25">
      <c r="S1475" s="91"/>
    </row>
    <row r="1476" spans="19:19" x14ac:dyDescent="0.25">
      <c r="S1476" s="91"/>
    </row>
    <row r="1477" spans="19:19" x14ac:dyDescent="0.25">
      <c r="S1477" s="91"/>
    </row>
    <row r="1478" spans="19:19" x14ac:dyDescent="0.25">
      <c r="S1478" s="91"/>
    </row>
    <row r="1479" spans="19:19" x14ac:dyDescent="0.25">
      <c r="S1479" s="91"/>
    </row>
    <row r="1480" spans="19:19" x14ac:dyDescent="0.25">
      <c r="S1480" s="91"/>
    </row>
    <row r="1481" spans="19:19" x14ac:dyDescent="0.25">
      <c r="S1481" s="91"/>
    </row>
    <row r="1482" spans="19:19" x14ac:dyDescent="0.25">
      <c r="S1482" s="91"/>
    </row>
    <row r="1483" spans="19:19" x14ac:dyDescent="0.25">
      <c r="S1483" s="91"/>
    </row>
    <row r="1484" spans="19:19" x14ac:dyDescent="0.25">
      <c r="S1484" s="91"/>
    </row>
    <row r="1485" spans="19:19" x14ac:dyDescent="0.25">
      <c r="S1485" s="91"/>
    </row>
    <row r="1486" spans="19:19" x14ac:dyDescent="0.25">
      <c r="S1486" s="91"/>
    </row>
    <row r="1487" spans="19:19" x14ac:dyDescent="0.25">
      <c r="S1487" s="91"/>
    </row>
    <row r="1488" spans="19:19" x14ac:dyDescent="0.25">
      <c r="S1488" s="91"/>
    </row>
    <row r="1489" spans="19:19" x14ac:dyDescent="0.25">
      <c r="S1489" s="91"/>
    </row>
    <row r="1490" spans="19:19" x14ac:dyDescent="0.25">
      <c r="S1490" s="91"/>
    </row>
    <row r="1491" spans="19:19" x14ac:dyDescent="0.25">
      <c r="S1491" s="91"/>
    </row>
    <row r="1492" spans="19:19" x14ac:dyDescent="0.25">
      <c r="S1492" s="91"/>
    </row>
    <row r="1493" spans="19:19" x14ac:dyDescent="0.25">
      <c r="S1493" s="91"/>
    </row>
    <row r="1494" spans="19:19" x14ac:dyDescent="0.25">
      <c r="S1494" s="91"/>
    </row>
    <row r="1495" spans="19:19" x14ac:dyDescent="0.25">
      <c r="S1495" s="91"/>
    </row>
    <row r="1496" spans="19:19" x14ac:dyDescent="0.25">
      <c r="S1496" s="91"/>
    </row>
    <row r="1497" spans="19:19" x14ac:dyDescent="0.25">
      <c r="S1497" s="91"/>
    </row>
    <row r="1498" spans="19:19" x14ac:dyDescent="0.25">
      <c r="S1498" s="91"/>
    </row>
    <row r="1499" spans="19:19" x14ac:dyDescent="0.25">
      <c r="S1499" s="91"/>
    </row>
    <row r="1500" spans="19:19" x14ac:dyDescent="0.25">
      <c r="S1500" s="91"/>
    </row>
    <row r="1501" spans="19:19" x14ac:dyDescent="0.25">
      <c r="S1501" s="91"/>
    </row>
    <row r="1502" spans="19:19" x14ac:dyDescent="0.25">
      <c r="S1502" s="91"/>
    </row>
    <row r="1503" spans="19:19" x14ac:dyDescent="0.25">
      <c r="S1503" s="91"/>
    </row>
    <row r="1504" spans="19:19" x14ac:dyDescent="0.25">
      <c r="S1504" s="91"/>
    </row>
    <row r="1505" spans="19:19" x14ac:dyDescent="0.25">
      <c r="S1505" s="91"/>
    </row>
    <row r="1506" spans="19:19" x14ac:dyDescent="0.25">
      <c r="S1506" s="91"/>
    </row>
    <row r="1507" spans="19:19" x14ac:dyDescent="0.25">
      <c r="S1507" s="91"/>
    </row>
    <row r="1508" spans="19:19" x14ac:dyDescent="0.25">
      <c r="S1508" s="91"/>
    </row>
    <row r="1509" spans="19:19" x14ac:dyDescent="0.25">
      <c r="S1509" s="91"/>
    </row>
    <row r="1510" spans="19:19" x14ac:dyDescent="0.25">
      <c r="S1510" s="91"/>
    </row>
    <row r="1511" spans="19:19" x14ac:dyDescent="0.25">
      <c r="S1511" s="91"/>
    </row>
    <row r="1512" spans="19:19" x14ac:dyDescent="0.25">
      <c r="S1512" s="91"/>
    </row>
    <row r="1513" spans="19:19" x14ac:dyDescent="0.25">
      <c r="S1513" s="91"/>
    </row>
    <row r="1514" spans="19:19" x14ac:dyDescent="0.25">
      <c r="S1514" s="91"/>
    </row>
    <row r="1515" spans="19:19" x14ac:dyDescent="0.25">
      <c r="S1515" s="91"/>
    </row>
    <row r="1516" spans="19:19" x14ac:dyDescent="0.25">
      <c r="S1516" s="91"/>
    </row>
    <row r="1517" spans="19:19" x14ac:dyDescent="0.25">
      <c r="S1517" s="91"/>
    </row>
    <row r="1518" spans="19:19" x14ac:dyDescent="0.25">
      <c r="S1518" s="91"/>
    </row>
    <row r="1519" spans="19:19" x14ac:dyDescent="0.25">
      <c r="S1519" s="91"/>
    </row>
    <row r="1520" spans="19:19" x14ac:dyDescent="0.25">
      <c r="S1520" s="91"/>
    </row>
    <row r="1521" spans="19:19" x14ac:dyDescent="0.25">
      <c r="S1521" s="91"/>
    </row>
    <row r="1522" spans="19:19" x14ac:dyDescent="0.25">
      <c r="S1522" s="91"/>
    </row>
    <row r="1523" spans="19:19" x14ac:dyDescent="0.25">
      <c r="S1523" s="91"/>
    </row>
    <row r="1524" spans="19:19" x14ac:dyDescent="0.25">
      <c r="S1524" s="91"/>
    </row>
    <row r="1525" spans="19:19" x14ac:dyDescent="0.25">
      <c r="S1525" s="91"/>
    </row>
    <row r="1526" spans="19:19" x14ac:dyDescent="0.25">
      <c r="S1526" s="91"/>
    </row>
    <row r="1527" spans="19:19" x14ac:dyDescent="0.25">
      <c r="S1527" s="91"/>
    </row>
    <row r="1528" spans="19:19" x14ac:dyDescent="0.25">
      <c r="S1528" s="91"/>
    </row>
    <row r="1529" spans="19:19" x14ac:dyDescent="0.25">
      <c r="S1529" s="91"/>
    </row>
    <row r="1530" spans="19:19" x14ac:dyDescent="0.25">
      <c r="S1530" s="91"/>
    </row>
    <row r="1531" spans="19:19" x14ac:dyDescent="0.25">
      <c r="S1531" s="91"/>
    </row>
    <row r="1532" spans="19:19" x14ac:dyDescent="0.25">
      <c r="S1532" s="91"/>
    </row>
    <row r="1533" spans="19:19" x14ac:dyDescent="0.25">
      <c r="S1533" s="91"/>
    </row>
    <row r="1534" spans="19:19" x14ac:dyDescent="0.25">
      <c r="S1534" s="91"/>
    </row>
    <row r="1535" spans="19:19" x14ac:dyDescent="0.25">
      <c r="S1535" s="91"/>
    </row>
    <row r="1536" spans="19:19" x14ac:dyDescent="0.25">
      <c r="S1536" s="91"/>
    </row>
    <row r="1537" spans="19:19" x14ac:dyDescent="0.25">
      <c r="S1537" s="91"/>
    </row>
    <row r="1538" spans="19:19" x14ac:dyDescent="0.25">
      <c r="S1538" s="91"/>
    </row>
    <row r="1539" spans="19:19" x14ac:dyDescent="0.25">
      <c r="S1539" s="91"/>
    </row>
    <row r="1540" spans="19:19" x14ac:dyDescent="0.25">
      <c r="S1540" s="91"/>
    </row>
    <row r="1541" spans="19:19" x14ac:dyDescent="0.25">
      <c r="S1541" s="91"/>
    </row>
    <row r="1542" spans="19:19" x14ac:dyDescent="0.25">
      <c r="S1542" s="91"/>
    </row>
    <row r="1543" spans="19:19" x14ac:dyDescent="0.25">
      <c r="S1543" s="91"/>
    </row>
    <row r="1544" spans="19:19" x14ac:dyDescent="0.25">
      <c r="S1544" s="91"/>
    </row>
    <row r="1545" spans="19:19" x14ac:dyDescent="0.25">
      <c r="S1545" s="91"/>
    </row>
    <row r="1546" spans="19:19" x14ac:dyDescent="0.25">
      <c r="S1546" s="91"/>
    </row>
    <row r="1547" spans="19:19" x14ac:dyDescent="0.25">
      <c r="S1547" s="91"/>
    </row>
    <row r="1548" spans="19:19" x14ac:dyDescent="0.25">
      <c r="S1548" s="91"/>
    </row>
    <row r="1549" spans="19:19" x14ac:dyDescent="0.25">
      <c r="S1549" s="91"/>
    </row>
    <row r="1550" spans="19:19" x14ac:dyDescent="0.25">
      <c r="S1550" s="91"/>
    </row>
    <row r="1551" spans="19:19" x14ac:dyDescent="0.25">
      <c r="S1551" s="91"/>
    </row>
    <row r="1552" spans="19:19" x14ac:dyDescent="0.25">
      <c r="S1552" s="91"/>
    </row>
    <row r="1553" spans="19:19" x14ac:dyDescent="0.25">
      <c r="S1553" s="91"/>
    </row>
    <row r="1554" spans="19:19" x14ac:dyDescent="0.25">
      <c r="S1554" s="91"/>
    </row>
    <row r="1555" spans="19:19" x14ac:dyDescent="0.25">
      <c r="S1555" s="91"/>
    </row>
    <row r="1556" spans="19:19" x14ac:dyDescent="0.25">
      <c r="S1556" s="91"/>
    </row>
    <row r="1557" spans="19:19" x14ac:dyDescent="0.25">
      <c r="S1557" s="91"/>
    </row>
    <row r="1558" spans="19:19" x14ac:dyDescent="0.25">
      <c r="S1558" s="91"/>
    </row>
    <row r="1559" spans="19:19" x14ac:dyDescent="0.25">
      <c r="S1559" s="91"/>
    </row>
    <row r="1560" spans="19:19" x14ac:dyDescent="0.25">
      <c r="S1560" s="91"/>
    </row>
    <row r="1561" spans="19:19" x14ac:dyDescent="0.25">
      <c r="S1561" s="91"/>
    </row>
    <row r="1562" spans="19:19" x14ac:dyDescent="0.25">
      <c r="S1562" s="91"/>
    </row>
    <row r="1563" spans="19:19" x14ac:dyDescent="0.25">
      <c r="S1563" s="91"/>
    </row>
    <row r="1564" spans="19:19" x14ac:dyDescent="0.25">
      <c r="S1564" s="91"/>
    </row>
    <row r="1565" spans="19:19" x14ac:dyDescent="0.25">
      <c r="S1565" s="91"/>
    </row>
    <row r="1566" spans="19:19" x14ac:dyDescent="0.25">
      <c r="S1566" s="91"/>
    </row>
    <row r="1567" spans="19:19" x14ac:dyDescent="0.25">
      <c r="S1567" s="91"/>
    </row>
    <row r="1568" spans="19:19" x14ac:dyDescent="0.25">
      <c r="S1568" s="91"/>
    </row>
    <row r="1569" spans="19:19" x14ac:dyDescent="0.25">
      <c r="S1569" s="91"/>
    </row>
    <row r="1570" spans="19:19" x14ac:dyDescent="0.25">
      <c r="S1570" s="91"/>
    </row>
    <row r="1571" spans="19:19" x14ac:dyDescent="0.25">
      <c r="S1571" s="91"/>
    </row>
    <row r="1572" spans="19:19" x14ac:dyDescent="0.25">
      <c r="S1572" s="91"/>
    </row>
    <row r="1573" spans="19:19" x14ac:dyDescent="0.25">
      <c r="S1573" s="91"/>
    </row>
    <row r="1574" spans="19:19" x14ac:dyDescent="0.25">
      <c r="S1574" s="91"/>
    </row>
    <row r="1575" spans="19:19" x14ac:dyDescent="0.25">
      <c r="S1575" s="91"/>
    </row>
    <row r="1576" spans="19:19" x14ac:dyDescent="0.25">
      <c r="S1576" s="91"/>
    </row>
    <row r="1577" spans="19:19" x14ac:dyDescent="0.25">
      <c r="S1577" s="91"/>
    </row>
    <row r="1578" spans="19:19" x14ac:dyDescent="0.25">
      <c r="S1578" s="91"/>
    </row>
    <row r="1579" spans="19:19" x14ac:dyDescent="0.25">
      <c r="S1579" s="91"/>
    </row>
    <row r="1580" spans="19:19" x14ac:dyDescent="0.25">
      <c r="S1580" s="91"/>
    </row>
    <row r="1581" spans="19:19" x14ac:dyDescent="0.25">
      <c r="S1581" s="91"/>
    </row>
    <row r="1582" spans="19:19" x14ac:dyDescent="0.25">
      <c r="S1582" s="91"/>
    </row>
    <row r="1583" spans="19:19" x14ac:dyDescent="0.25">
      <c r="S1583" s="91"/>
    </row>
    <row r="1584" spans="19:19" x14ac:dyDescent="0.25">
      <c r="S1584" s="91"/>
    </row>
    <row r="1585" spans="19:19" x14ac:dyDescent="0.25">
      <c r="S1585" s="91"/>
    </row>
    <row r="1586" spans="19:19" x14ac:dyDescent="0.25">
      <c r="S1586" s="91"/>
    </row>
    <row r="1587" spans="19:19" x14ac:dyDescent="0.25">
      <c r="S1587" s="91"/>
    </row>
    <row r="1588" spans="19:19" x14ac:dyDescent="0.25">
      <c r="S1588" s="91"/>
    </row>
    <row r="1589" spans="19:19" x14ac:dyDescent="0.25">
      <c r="S1589" s="91"/>
    </row>
    <row r="1590" spans="19:19" x14ac:dyDescent="0.25">
      <c r="S1590" s="91"/>
    </row>
    <row r="1591" spans="19:19" x14ac:dyDescent="0.25">
      <c r="S1591" s="91"/>
    </row>
    <row r="1592" spans="19:19" x14ac:dyDescent="0.25">
      <c r="S1592" s="91"/>
    </row>
    <row r="1593" spans="19:19" x14ac:dyDescent="0.25">
      <c r="S1593" s="91"/>
    </row>
    <row r="1594" spans="19:19" x14ac:dyDescent="0.25">
      <c r="S1594" s="91"/>
    </row>
    <row r="1595" spans="19:19" x14ac:dyDescent="0.25">
      <c r="S1595" s="91"/>
    </row>
    <row r="1596" spans="19:19" x14ac:dyDescent="0.25">
      <c r="S1596" s="91"/>
    </row>
    <row r="1597" spans="19:19" x14ac:dyDescent="0.25">
      <c r="S1597" s="91"/>
    </row>
    <row r="1598" spans="19:19" x14ac:dyDescent="0.25">
      <c r="S1598" s="91"/>
    </row>
    <row r="1599" spans="19:19" x14ac:dyDescent="0.25">
      <c r="S1599" s="91"/>
    </row>
    <row r="1600" spans="19:19" x14ac:dyDescent="0.25">
      <c r="S1600" s="91"/>
    </row>
    <row r="1601" spans="19:19" x14ac:dyDescent="0.25">
      <c r="S1601" s="91"/>
    </row>
    <row r="1602" spans="19:19" x14ac:dyDescent="0.25">
      <c r="S1602" s="91"/>
    </row>
    <row r="1603" spans="19:19" x14ac:dyDescent="0.25">
      <c r="S1603" s="91"/>
    </row>
    <row r="1604" spans="19:19" x14ac:dyDescent="0.25">
      <c r="S1604" s="91"/>
    </row>
    <row r="1605" spans="19:19" x14ac:dyDescent="0.25">
      <c r="S1605" s="91"/>
    </row>
    <row r="1606" spans="19:19" x14ac:dyDescent="0.25">
      <c r="S1606" s="91"/>
    </row>
    <row r="1607" spans="19:19" x14ac:dyDescent="0.25">
      <c r="S1607" s="91"/>
    </row>
    <row r="1608" spans="19:19" x14ac:dyDescent="0.25">
      <c r="S1608" s="91"/>
    </row>
    <row r="1609" spans="19:19" x14ac:dyDescent="0.25">
      <c r="S1609" s="91"/>
    </row>
    <row r="1610" spans="19:19" x14ac:dyDescent="0.25">
      <c r="S1610" s="91"/>
    </row>
    <row r="1611" spans="19:19" x14ac:dyDescent="0.25">
      <c r="S1611" s="91"/>
    </row>
    <row r="1612" spans="19:19" x14ac:dyDescent="0.25">
      <c r="S1612" s="91"/>
    </row>
    <row r="1613" spans="19:19" x14ac:dyDescent="0.25">
      <c r="S1613" s="91"/>
    </row>
    <row r="1614" spans="19:19" x14ac:dyDescent="0.25">
      <c r="S1614" s="91"/>
    </row>
    <row r="1615" spans="19:19" x14ac:dyDescent="0.25">
      <c r="S1615" s="91"/>
    </row>
    <row r="1616" spans="19:19" x14ac:dyDescent="0.25">
      <c r="S1616" s="91"/>
    </row>
    <row r="1617" spans="19:19" x14ac:dyDescent="0.25">
      <c r="S1617" s="91"/>
    </row>
    <row r="1618" spans="19:19" x14ac:dyDescent="0.25">
      <c r="S1618" s="91"/>
    </row>
    <row r="1619" spans="19:19" x14ac:dyDescent="0.25">
      <c r="S1619" s="91"/>
    </row>
    <row r="1620" spans="19:19" x14ac:dyDescent="0.25">
      <c r="S1620" s="91"/>
    </row>
    <row r="1621" spans="19:19" x14ac:dyDescent="0.25">
      <c r="S1621" s="91"/>
    </row>
    <row r="1622" spans="19:19" x14ac:dyDescent="0.25">
      <c r="S1622" s="91"/>
    </row>
    <row r="1623" spans="19:19" x14ac:dyDescent="0.25">
      <c r="S1623" s="91"/>
    </row>
    <row r="1624" spans="19:19" x14ac:dyDescent="0.25">
      <c r="S1624" s="91"/>
    </row>
    <row r="1625" spans="19:19" x14ac:dyDescent="0.25">
      <c r="S1625" s="91"/>
    </row>
    <row r="1626" spans="19:19" x14ac:dyDescent="0.25">
      <c r="S1626" s="91"/>
    </row>
    <row r="1627" spans="19:19" x14ac:dyDescent="0.25">
      <c r="S1627" s="91"/>
    </row>
    <row r="1628" spans="19:19" x14ac:dyDescent="0.25">
      <c r="S1628" s="91"/>
    </row>
    <row r="1629" spans="19:19" x14ac:dyDescent="0.25">
      <c r="S1629" s="91"/>
    </row>
    <row r="1630" spans="19:19" x14ac:dyDescent="0.25">
      <c r="S1630" s="91"/>
    </row>
    <row r="1631" spans="19:19" x14ac:dyDescent="0.25">
      <c r="S1631" s="91"/>
    </row>
    <row r="1632" spans="19:19" x14ac:dyDescent="0.25">
      <c r="S1632" s="91"/>
    </row>
    <row r="1633" spans="19:19" x14ac:dyDescent="0.25">
      <c r="S1633" s="91"/>
    </row>
    <row r="1634" spans="19:19" x14ac:dyDescent="0.25">
      <c r="S1634" s="91"/>
    </row>
    <row r="1635" spans="19:19" x14ac:dyDescent="0.25">
      <c r="S1635" s="91"/>
    </row>
    <row r="1636" spans="19:19" x14ac:dyDescent="0.25">
      <c r="S1636" s="91"/>
    </row>
    <row r="1637" spans="19:19" x14ac:dyDescent="0.25">
      <c r="S1637" s="91"/>
    </row>
    <row r="1638" spans="19:19" x14ac:dyDescent="0.25">
      <c r="S1638" s="91"/>
    </row>
    <row r="1639" spans="19:19" x14ac:dyDescent="0.25">
      <c r="S1639" s="91"/>
    </row>
    <row r="1640" spans="19:19" x14ac:dyDescent="0.25">
      <c r="S1640" s="91"/>
    </row>
    <row r="1641" spans="19:19" x14ac:dyDescent="0.25">
      <c r="S1641" s="91"/>
    </row>
    <row r="1642" spans="19:19" x14ac:dyDescent="0.25">
      <c r="S1642" s="91"/>
    </row>
    <row r="1643" spans="19:19" x14ac:dyDescent="0.25">
      <c r="S1643" s="91"/>
    </row>
    <row r="1644" spans="19:19" x14ac:dyDescent="0.25">
      <c r="S1644" s="91"/>
    </row>
    <row r="1645" spans="19:19" x14ac:dyDescent="0.25">
      <c r="S1645" s="91"/>
    </row>
    <row r="1646" spans="19:19" x14ac:dyDescent="0.25">
      <c r="S1646" s="91"/>
    </row>
    <row r="1647" spans="19:19" x14ac:dyDescent="0.25">
      <c r="S1647" s="91"/>
    </row>
    <row r="1648" spans="19:19" x14ac:dyDescent="0.25">
      <c r="S1648" s="91"/>
    </row>
    <row r="1649" spans="19:19" x14ac:dyDescent="0.25">
      <c r="S1649" s="91"/>
    </row>
    <row r="1650" spans="19:19" x14ac:dyDescent="0.25">
      <c r="S1650" s="91"/>
    </row>
    <row r="1651" spans="19:19" x14ac:dyDescent="0.25">
      <c r="S1651" s="91"/>
    </row>
    <row r="1652" spans="19:19" x14ac:dyDescent="0.25">
      <c r="S1652" s="91"/>
    </row>
    <row r="1653" spans="19:19" x14ac:dyDescent="0.25">
      <c r="S1653" s="91"/>
    </row>
    <row r="1654" spans="19:19" x14ac:dyDescent="0.25">
      <c r="S1654" s="91"/>
    </row>
    <row r="1655" spans="19:19" x14ac:dyDescent="0.25">
      <c r="S1655" s="91"/>
    </row>
    <row r="1656" spans="19:19" x14ac:dyDescent="0.25">
      <c r="S1656" s="91"/>
    </row>
    <row r="1657" spans="19:19" x14ac:dyDescent="0.25">
      <c r="S1657" s="91"/>
    </row>
    <row r="1658" spans="19:19" x14ac:dyDescent="0.25">
      <c r="S1658" s="91"/>
    </row>
    <row r="1659" spans="19:19" x14ac:dyDescent="0.25">
      <c r="S1659" s="91"/>
    </row>
    <row r="1660" spans="19:19" x14ac:dyDescent="0.25">
      <c r="S1660" s="91"/>
    </row>
    <row r="1661" spans="19:19" x14ac:dyDescent="0.25">
      <c r="S1661" s="91"/>
    </row>
    <row r="1662" spans="19:19" x14ac:dyDescent="0.25">
      <c r="S1662" s="91"/>
    </row>
    <row r="1663" spans="19:19" x14ac:dyDescent="0.25">
      <c r="S1663" s="91"/>
    </row>
    <row r="1664" spans="19:19" x14ac:dyDescent="0.25">
      <c r="S1664" s="91"/>
    </row>
    <row r="1665" spans="19:19" x14ac:dyDescent="0.25">
      <c r="S1665" s="91"/>
    </row>
    <row r="1666" spans="19:19" x14ac:dyDescent="0.25">
      <c r="S1666" s="91"/>
    </row>
    <row r="1667" spans="19:19" x14ac:dyDescent="0.25">
      <c r="S1667" s="91"/>
    </row>
    <row r="1668" spans="19:19" x14ac:dyDescent="0.25">
      <c r="S1668" s="91"/>
    </row>
    <row r="1669" spans="19:19" x14ac:dyDescent="0.25">
      <c r="S1669" s="91"/>
    </row>
    <row r="1670" spans="19:19" x14ac:dyDescent="0.25">
      <c r="S1670" s="91"/>
    </row>
    <row r="1671" spans="19:19" x14ac:dyDescent="0.25">
      <c r="S1671" s="91"/>
    </row>
    <row r="1672" spans="19:19" x14ac:dyDescent="0.25">
      <c r="S1672" s="91"/>
    </row>
    <row r="1673" spans="19:19" x14ac:dyDescent="0.25">
      <c r="S1673" s="91"/>
    </row>
    <row r="1674" spans="19:19" x14ac:dyDescent="0.25">
      <c r="S1674" s="91"/>
    </row>
    <row r="1675" spans="19:19" x14ac:dyDescent="0.25">
      <c r="S1675" s="91"/>
    </row>
    <row r="1676" spans="19:19" x14ac:dyDescent="0.25">
      <c r="S1676" s="91"/>
    </row>
    <row r="1677" spans="19:19" x14ac:dyDescent="0.25">
      <c r="S1677" s="91"/>
    </row>
    <row r="1678" spans="19:19" x14ac:dyDescent="0.25">
      <c r="S1678" s="91"/>
    </row>
    <row r="1679" spans="19:19" x14ac:dyDescent="0.25">
      <c r="S1679" s="91"/>
    </row>
    <row r="1680" spans="19:19" x14ac:dyDescent="0.25">
      <c r="S1680" s="91"/>
    </row>
    <row r="1681" spans="19:19" x14ac:dyDescent="0.25">
      <c r="S1681" s="91"/>
    </row>
    <row r="1682" spans="19:19" x14ac:dyDescent="0.25">
      <c r="S1682" s="91"/>
    </row>
    <row r="1683" spans="19:19" x14ac:dyDescent="0.25">
      <c r="S1683" s="91"/>
    </row>
    <row r="1684" spans="19:19" x14ac:dyDescent="0.25">
      <c r="S1684" s="91"/>
    </row>
    <row r="1685" spans="19:19" x14ac:dyDescent="0.25">
      <c r="S1685" s="91"/>
    </row>
    <row r="1686" spans="19:19" x14ac:dyDescent="0.25">
      <c r="S1686" s="91"/>
    </row>
    <row r="1687" spans="19:19" x14ac:dyDescent="0.25">
      <c r="S1687" s="91"/>
    </row>
    <row r="1688" spans="19:19" x14ac:dyDescent="0.25">
      <c r="S1688" s="91"/>
    </row>
    <row r="1689" spans="19:19" x14ac:dyDescent="0.25">
      <c r="S1689" s="91"/>
    </row>
    <row r="1690" spans="19:19" x14ac:dyDescent="0.25">
      <c r="S1690" s="91"/>
    </row>
    <row r="1691" spans="19:19" x14ac:dyDescent="0.25">
      <c r="S1691" s="91"/>
    </row>
    <row r="1692" spans="19:19" x14ac:dyDescent="0.25">
      <c r="S1692" s="91"/>
    </row>
    <row r="1693" spans="19:19" x14ac:dyDescent="0.25">
      <c r="S1693" s="91"/>
    </row>
    <row r="1694" spans="19:19" x14ac:dyDescent="0.25">
      <c r="S1694" s="91"/>
    </row>
    <row r="1695" spans="19:19" x14ac:dyDescent="0.25">
      <c r="S1695" s="91"/>
    </row>
    <row r="1696" spans="19:19" x14ac:dyDescent="0.25">
      <c r="S1696" s="91"/>
    </row>
    <row r="1697" spans="19:19" x14ac:dyDescent="0.25">
      <c r="S1697" s="91"/>
    </row>
    <row r="1698" spans="19:19" x14ac:dyDescent="0.25">
      <c r="S1698" s="91"/>
    </row>
    <row r="1699" spans="19:19" x14ac:dyDescent="0.25">
      <c r="S1699" s="91"/>
    </row>
    <row r="1700" spans="19:19" x14ac:dyDescent="0.25">
      <c r="S1700" s="91"/>
    </row>
    <row r="1701" spans="19:19" x14ac:dyDescent="0.25">
      <c r="S1701" s="91"/>
    </row>
    <row r="1702" spans="19:19" x14ac:dyDescent="0.25">
      <c r="S1702" s="91"/>
    </row>
    <row r="1703" spans="19:19" x14ac:dyDescent="0.25">
      <c r="S1703" s="91"/>
    </row>
    <row r="1704" spans="19:19" x14ac:dyDescent="0.25">
      <c r="S1704" s="91"/>
    </row>
    <row r="1705" spans="19:19" x14ac:dyDescent="0.25">
      <c r="S1705" s="91"/>
    </row>
    <row r="1706" spans="19:19" x14ac:dyDescent="0.25">
      <c r="S1706" s="91"/>
    </row>
    <row r="1707" spans="19:19" x14ac:dyDescent="0.25">
      <c r="S1707" s="91"/>
    </row>
    <row r="1708" spans="19:19" x14ac:dyDescent="0.25">
      <c r="S1708" s="91"/>
    </row>
    <row r="1709" spans="19:19" x14ac:dyDescent="0.25">
      <c r="S1709" s="91"/>
    </row>
    <row r="1710" spans="19:19" x14ac:dyDescent="0.25">
      <c r="S1710" s="91"/>
    </row>
    <row r="1711" spans="19:19" x14ac:dyDescent="0.25">
      <c r="S1711" s="91"/>
    </row>
    <row r="1712" spans="19:19" x14ac:dyDescent="0.25">
      <c r="S1712" s="91"/>
    </row>
    <row r="1713" spans="19:19" x14ac:dyDescent="0.25">
      <c r="S1713" s="91"/>
    </row>
    <row r="1714" spans="19:19" x14ac:dyDescent="0.25">
      <c r="S1714" s="91"/>
    </row>
    <row r="1715" spans="19:19" x14ac:dyDescent="0.25">
      <c r="S1715" s="91"/>
    </row>
    <row r="1716" spans="19:19" x14ac:dyDescent="0.25">
      <c r="S1716" s="91"/>
    </row>
    <row r="1717" spans="19:19" x14ac:dyDescent="0.25">
      <c r="S1717" s="91"/>
    </row>
    <row r="1718" spans="19:19" x14ac:dyDescent="0.25">
      <c r="S1718" s="91"/>
    </row>
    <row r="1719" spans="19:19" x14ac:dyDescent="0.25">
      <c r="S1719" s="91"/>
    </row>
    <row r="1720" spans="19:19" x14ac:dyDescent="0.25">
      <c r="S1720" s="91"/>
    </row>
    <row r="1721" spans="19:19" x14ac:dyDescent="0.25">
      <c r="S1721" s="91"/>
    </row>
    <row r="1722" spans="19:19" x14ac:dyDescent="0.25">
      <c r="S1722" s="91"/>
    </row>
    <row r="1723" spans="19:19" x14ac:dyDescent="0.25">
      <c r="S1723" s="91"/>
    </row>
    <row r="1724" spans="19:19" x14ac:dyDescent="0.25">
      <c r="S1724" s="91"/>
    </row>
    <row r="1725" spans="19:19" x14ac:dyDescent="0.25">
      <c r="S1725" s="91"/>
    </row>
    <row r="1726" spans="19:19" x14ac:dyDescent="0.25">
      <c r="S1726" s="91"/>
    </row>
    <row r="1727" spans="19:19" x14ac:dyDescent="0.25">
      <c r="S1727" s="91"/>
    </row>
    <row r="1728" spans="19:19" x14ac:dyDescent="0.25">
      <c r="S1728" s="91"/>
    </row>
    <row r="1729" spans="19:19" x14ac:dyDescent="0.25">
      <c r="S1729" s="91"/>
    </row>
    <row r="1730" spans="19:19" x14ac:dyDescent="0.25">
      <c r="S1730" s="91"/>
    </row>
    <row r="1731" spans="19:19" x14ac:dyDescent="0.25">
      <c r="S1731" s="91"/>
    </row>
    <row r="1732" spans="19:19" x14ac:dyDescent="0.25">
      <c r="S1732" s="91"/>
    </row>
    <row r="1733" spans="19:19" x14ac:dyDescent="0.25">
      <c r="S1733" s="91"/>
    </row>
    <row r="1734" spans="19:19" x14ac:dyDescent="0.25">
      <c r="S1734" s="91"/>
    </row>
    <row r="1735" spans="19:19" x14ac:dyDescent="0.25">
      <c r="S1735" s="91"/>
    </row>
    <row r="1736" spans="19:19" x14ac:dyDescent="0.25">
      <c r="S1736" s="91"/>
    </row>
    <row r="1737" spans="19:19" x14ac:dyDescent="0.25">
      <c r="S1737" s="91"/>
    </row>
    <row r="1738" spans="19:19" x14ac:dyDescent="0.25">
      <c r="S1738" s="91"/>
    </row>
    <row r="1739" spans="19:19" x14ac:dyDescent="0.25">
      <c r="S1739" s="91"/>
    </row>
    <row r="1740" spans="19:19" x14ac:dyDescent="0.25">
      <c r="S1740" s="91"/>
    </row>
    <row r="1741" spans="19:19" x14ac:dyDescent="0.25">
      <c r="S1741" s="91"/>
    </row>
    <row r="1742" spans="19:19" x14ac:dyDescent="0.25">
      <c r="S1742" s="91"/>
    </row>
    <row r="1743" spans="19:19" x14ac:dyDescent="0.25">
      <c r="S1743" s="91"/>
    </row>
    <row r="1744" spans="19:19" x14ac:dyDescent="0.25">
      <c r="S1744" s="91"/>
    </row>
    <row r="1745" spans="19:19" x14ac:dyDescent="0.25">
      <c r="S1745" s="91"/>
    </row>
    <row r="1746" spans="19:19" x14ac:dyDescent="0.25">
      <c r="S1746" s="91"/>
    </row>
    <row r="1747" spans="19:19" x14ac:dyDescent="0.25">
      <c r="S1747" s="91"/>
    </row>
    <row r="1748" spans="19:19" x14ac:dyDescent="0.25">
      <c r="S1748" s="91"/>
    </row>
    <row r="1749" spans="19:19" x14ac:dyDescent="0.25">
      <c r="S1749" s="91"/>
    </row>
    <row r="1750" spans="19:19" x14ac:dyDescent="0.25">
      <c r="S1750" s="91"/>
    </row>
    <row r="1751" spans="19:19" x14ac:dyDescent="0.25">
      <c r="S1751" s="91"/>
    </row>
    <row r="1752" spans="19:19" x14ac:dyDescent="0.25">
      <c r="S1752" s="91"/>
    </row>
    <row r="1753" spans="19:19" x14ac:dyDescent="0.25">
      <c r="S1753" s="91"/>
    </row>
    <row r="1754" spans="19:19" x14ac:dyDescent="0.25">
      <c r="S1754" s="91"/>
    </row>
    <row r="1755" spans="19:19" x14ac:dyDescent="0.25">
      <c r="S1755" s="91"/>
    </row>
    <row r="1756" spans="19:19" x14ac:dyDescent="0.25">
      <c r="S1756" s="91"/>
    </row>
    <row r="1757" spans="19:19" x14ac:dyDescent="0.25">
      <c r="S1757" s="91"/>
    </row>
    <row r="1758" spans="19:19" x14ac:dyDescent="0.25">
      <c r="S1758" s="91"/>
    </row>
    <row r="1759" spans="19:19" x14ac:dyDescent="0.25">
      <c r="S1759" s="91"/>
    </row>
    <row r="1760" spans="19:19" x14ac:dyDescent="0.25">
      <c r="S1760" s="91"/>
    </row>
    <row r="1761" spans="19:19" x14ac:dyDescent="0.25">
      <c r="S1761" s="91"/>
    </row>
    <row r="1762" spans="19:19" x14ac:dyDescent="0.25">
      <c r="S1762" s="91"/>
    </row>
    <row r="1763" spans="19:19" x14ac:dyDescent="0.25">
      <c r="S1763" s="91"/>
    </row>
    <row r="1764" spans="19:19" x14ac:dyDescent="0.25">
      <c r="S1764" s="91"/>
    </row>
    <row r="1765" spans="19:19" x14ac:dyDescent="0.25">
      <c r="S1765" s="91"/>
    </row>
    <row r="1766" spans="19:19" x14ac:dyDescent="0.25">
      <c r="S1766" s="91"/>
    </row>
    <row r="1767" spans="19:19" x14ac:dyDescent="0.25">
      <c r="S1767" s="91"/>
    </row>
    <row r="1768" spans="19:19" x14ac:dyDescent="0.25">
      <c r="S1768" s="91"/>
    </row>
    <row r="1769" spans="19:19" x14ac:dyDescent="0.25">
      <c r="S1769" s="91"/>
    </row>
    <row r="1770" spans="19:19" x14ac:dyDescent="0.25">
      <c r="S1770" s="91"/>
    </row>
    <row r="1771" spans="19:19" x14ac:dyDescent="0.25">
      <c r="S1771" s="91"/>
    </row>
    <row r="1772" spans="19:19" x14ac:dyDescent="0.25">
      <c r="S1772" s="91"/>
    </row>
    <row r="1773" spans="19:19" x14ac:dyDescent="0.25">
      <c r="S1773" s="91"/>
    </row>
    <row r="1774" spans="19:19" x14ac:dyDescent="0.25">
      <c r="S1774" s="91"/>
    </row>
    <row r="1775" spans="19:19" x14ac:dyDescent="0.25">
      <c r="S1775" s="91"/>
    </row>
    <row r="1776" spans="19:19" x14ac:dyDescent="0.25">
      <c r="S1776" s="91"/>
    </row>
    <row r="1777" spans="19:19" x14ac:dyDescent="0.25">
      <c r="S1777" s="91"/>
    </row>
    <row r="1778" spans="19:19" x14ac:dyDescent="0.25">
      <c r="S1778" s="91"/>
    </row>
    <row r="1779" spans="19:19" x14ac:dyDescent="0.25">
      <c r="S1779" s="91"/>
    </row>
    <row r="1780" spans="19:19" x14ac:dyDescent="0.25">
      <c r="S1780" s="91"/>
    </row>
    <row r="1781" spans="19:19" x14ac:dyDescent="0.25">
      <c r="S1781" s="91"/>
    </row>
    <row r="1782" spans="19:19" x14ac:dyDescent="0.25">
      <c r="S1782" s="91"/>
    </row>
    <row r="1783" spans="19:19" x14ac:dyDescent="0.25">
      <c r="S1783" s="91"/>
    </row>
    <row r="1784" spans="19:19" x14ac:dyDescent="0.25">
      <c r="S1784" s="91"/>
    </row>
    <row r="1785" spans="19:19" x14ac:dyDescent="0.25">
      <c r="S1785" s="91"/>
    </row>
    <row r="1786" spans="19:19" x14ac:dyDescent="0.25">
      <c r="S1786" s="91"/>
    </row>
    <row r="1787" spans="19:19" x14ac:dyDescent="0.25">
      <c r="S1787" s="91"/>
    </row>
    <row r="1788" spans="19:19" x14ac:dyDescent="0.25">
      <c r="S1788" s="91"/>
    </row>
    <row r="1789" spans="19:19" x14ac:dyDescent="0.25">
      <c r="S1789" s="91"/>
    </row>
    <row r="1790" spans="19:19" x14ac:dyDescent="0.25">
      <c r="S1790" s="91"/>
    </row>
    <row r="1791" spans="19:19" x14ac:dyDescent="0.25">
      <c r="S1791" s="91"/>
    </row>
    <row r="1792" spans="19:19" x14ac:dyDescent="0.25">
      <c r="S1792" s="91"/>
    </row>
    <row r="1793" spans="19:19" x14ac:dyDescent="0.25">
      <c r="S1793" s="91"/>
    </row>
    <row r="1794" spans="19:19" x14ac:dyDescent="0.25">
      <c r="S1794" s="91"/>
    </row>
    <row r="1795" spans="19:19" x14ac:dyDescent="0.25">
      <c r="S1795" s="91"/>
    </row>
    <row r="1796" spans="19:19" x14ac:dyDescent="0.25">
      <c r="S1796" s="91"/>
    </row>
    <row r="1797" spans="19:19" x14ac:dyDescent="0.25">
      <c r="S1797" s="91"/>
    </row>
    <row r="1798" spans="19:19" x14ac:dyDescent="0.25">
      <c r="S1798" s="91"/>
    </row>
    <row r="1799" spans="19:19" x14ac:dyDescent="0.25">
      <c r="S1799" s="91"/>
    </row>
    <row r="1800" spans="19:19" x14ac:dyDescent="0.25">
      <c r="S1800" s="91"/>
    </row>
    <row r="1801" spans="19:19" x14ac:dyDescent="0.25">
      <c r="S1801" s="91"/>
    </row>
    <row r="1802" spans="19:19" x14ac:dyDescent="0.25">
      <c r="S1802" s="91"/>
    </row>
    <row r="1803" spans="19:19" x14ac:dyDescent="0.25">
      <c r="S1803" s="91"/>
    </row>
    <row r="1804" spans="19:19" x14ac:dyDescent="0.25">
      <c r="S1804" s="91"/>
    </row>
    <row r="1805" spans="19:19" x14ac:dyDescent="0.25">
      <c r="S1805" s="91"/>
    </row>
    <row r="1806" spans="19:19" x14ac:dyDescent="0.25">
      <c r="S1806" s="91"/>
    </row>
    <row r="1807" spans="19:19" x14ac:dyDescent="0.25">
      <c r="S1807" s="91"/>
    </row>
    <row r="1808" spans="19:19" x14ac:dyDescent="0.25">
      <c r="S1808" s="91"/>
    </row>
    <row r="1809" spans="19:19" x14ac:dyDescent="0.25">
      <c r="S1809" s="91"/>
    </row>
    <row r="1810" spans="19:19" x14ac:dyDescent="0.25">
      <c r="S1810" s="91"/>
    </row>
    <row r="1811" spans="19:19" x14ac:dyDescent="0.25">
      <c r="S1811" s="91"/>
    </row>
    <row r="1812" spans="19:19" x14ac:dyDescent="0.25">
      <c r="S1812" s="91"/>
    </row>
    <row r="1813" spans="19:19" x14ac:dyDescent="0.25">
      <c r="S1813" s="91"/>
    </row>
    <row r="1814" spans="19:19" x14ac:dyDescent="0.25">
      <c r="S1814" s="91"/>
    </row>
    <row r="1815" spans="19:19" x14ac:dyDescent="0.25">
      <c r="S1815" s="91"/>
    </row>
    <row r="1816" spans="19:19" x14ac:dyDescent="0.25">
      <c r="S1816" s="91"/>
    </row>
    <row r="1817" spans="19:19" x14ac:dyDescent="0.25">
      <c r="S1817" s="91"/>
    </row>
    <row r="1818" spans="19:19" x14ac:dyDescent="0.25">
      <c r="S1818" s="91"/>
    </row>
    <row r="1819" spans="19:19" x14ac:dyDescent="0.25">
      <c r="S1819" s="91"/>
    </row>
    <row r="1820" spans="19:19" x14ac:dyDescent="0.25">
      <c r="S1820" s="91"/>
    </row>
    <row r="1821" spans="19:19" x14ac:dyDescent="0.25">
      <c r="S1821" s="91"/>
    </row>
    <row r="1822" spans="19:19" x14ac:dyDescent="0.25">
      <c r="S1822" s="91"/>
    </row>
    <row r="1823" spans="19:19" x14ac:dyDescent="0.25">
      <c r="S1823" s="91"/>
    </row>
    <row r="1824" spans="19:19" x14ac:dyDescent="0.25">
      <c r="S1824" s="91"/>
    </row>
    <row r="1825" spans="19:19" x14ac:dyDescent="0.25">
      <c r="S1825" s="91"/>
    </row>
    <row r="1826" spans="19:19" x14ac:dyDescent="0.25">
      <c r="S1826" s="91"/>
    </row>
    <row r="1827" spans="19:19" x14ac:dyDescent="0.25">
      <c r="S1827" s="91"/>
    </row>
    <row r="1828" spans="19:19" x14ac:dyDescent="0.25">
      <c r="S1828" s="91"/>
    </row>
    <row r="1829" spans="19:19" x14ac:dyDescent="0.25">
      <c r="S1829" s="91"/>
    </row>
    <row r="1830" spans="19:19" x14ac:dyDescent="0.25">
      <c r="S1830" s="91"/>
    </row>
    <row r="1831" spans="19:19" x14ac:dyDescent="0.25">
      <c r="S1831" s="91"/>
    </row>
    <row r="1832" spans="19:19" x14ac:dyDescent="0.25">
      <c r="S1832" s="91"/>
    </row>
    <row r="1833" spans="19:19" x14ac:dyDescent="0.25">
      <c r="S1833" s="91"/>
    </row>
    <row r="1834" spans="19:19" x14ac:dyDescent="0.25">
      <c r="S1834" s="91"/>
    </row>
    <row r="1835" spans="19:19" x14ac:dyDescent="0.25">
      <c r="S1835" s="91"/>
    </row>
    <row r="1836" spans="19:19" x14ac:dyDescent="0.25">
      <c r="S1836" s="91"/>
    </row>
    <row r="1837" spans="19:19" x14ac:dyDescent="0.25">
      <c r="S1837" s="91"/>
    </row>
    <row r="1838" spans="19:19" x14ac:dyDescent="0.25">
      <c r="S1838" s="91"/>
    </row>
    <row r="1839" spans="19:19" x14ac:dyDescent="0.25">
      <c r="S1839" s="91"/>
    </row>
    <row r="1840" spans="19:19" x14ac:dyDescent="0.25">
      <c r="S1840" s="91"/>
    </row>
    <row r="1841" spans="19:19" x14ac:dyDescent="0.25">
      <c r="S1841" s="91"/>
    </row>
    <row r="1842" spans="19:19" x14ac:dyDescent="0.25">
      <c r="S1842" s="91"/>
    </row>
    <row r="1843" spans="19:19" x14ac:dyDescent="0.25">
      <c r="S1843" s="91"/>
    </row>
    <row r="1844" spans="19:19" x14ac:dyDescent="0.25">
      <c r="S1844" s="91"/>
    </row>
    <row r="1845" spans="19:19" x14ac:dyDescent="0.25">
      <c r="S1845" s="91"/>
    </row>
    <row r="1846" spans="19:19" x14ac:dyDescent="0.25">
      <c r="S1846" s="91"/>
    </row>
    <row r="1847" spans="19:19" x14ac:dyDescent="0.25">
      <c r="S1847" s="91"/>
    </row>
    <row r="1848" spans="19:19" x14ac:dyDescent="0.25">
      <c r="S1848" s="91"/>
    </row>
    <row r="1849" spans="19:19" x14ac:dyDescent="0.25">
      <c r="S1849" s="91"/>
    </row>
    <row r="1850" spans="19:19" x14ac:dyDescent="0.25">
      <c r="S1850" s="91"/>
    </row>
    <row r="1851" spans="19:19" x14ac:dyDescent="0.25">
      <c r="S1851" s="91"/>
    </row>
    <row r="1852" spans="19:19" x14ac:dyDescent="0.25">
      <c r="S1852" s="91"/>
    </row>
    <row r="1853" spans="19:19" x14ac:dyDescent="0.25">
      <c r="S1853" s="91"/>
    </row>
    <row r="1854" spans="19:19" x14ac:dyDescent="0.25">
      <c r="S1854" s="91"/>
    </row>
    <row r="1855" spans="19:19" x14ac:dyDescent="0.25">
      <c r="S1855" s="91"/>
    </row>
    <row r="1856" spans="19:19" x14ac:dyDescent="0.25">
      <c r="S1856" s="91"/>
    </row>
    <row r="1857" spans="19:19" x14ac:dyDescent="0.25">
      <c r="S1857" s="91"/>
    </row>
    <row r="1858" spans="19:19" x14ac:dyDescent="0.25">
      <c r="S1858" s="91"/>
    </row>
    <row r="1859" spans="19:19" x14ac:dyDescent="0.25">
      <c r="S1859" s="91"/>
    </row>
    <row r="1860" spans="19:19" x14ac:dyDescent="0.25">
      <c r="S1860" s="91"/>
    </row>
    <row r="1861" spans="19:19" x14ac:dyDescent="0.25">
      <c r="S1861" s="91"/>
    </row>
    <row r="1862" spans="19:19" x14ac:dyDescent="0.25">
      <c r="S1862" s="91"/>
    </row>
    <row r="1863" spans="19:19" x14ac:dyDescent="0.25">
      <c r="S1863" s="91"/>
    </row>
    <row r="1864" spans="19:19" x14ac:dyDescent="0.25">
      <c r="S1864" s="91"/>
    </row>
    <row r="1865" spans="19:19" x14ac:dyDescent="0.25">
      <c r="S1865" s="91"/>
    </row>
    <row r="1866" spans="19:19" x14ac:dyDescent="0.25">
      <c r="S1866" s="91"/>
    </row>
    <row r="1867" spans="19:19" x14ac:dyDescent="0.25">
      <c r="S1867" s="91"/>
    </row>
    <row r="1868" spans="19:19" x14ac:dyDescent="0.25">
      <c r="S1868" s="91"/>
    </row>
    <row r="1869" spans="19:19" x14ac:dyDescent="0.25">
      <c r="S1869" s="91"/>
    </row>
    <row r="1870" spans="19:19" x14ac:dyDescent="0.25">
      <c r="S1870" s="91"/>
    </row>
    <row r="1871" spans="19:19" x14ac:dyDescent="0.25">
      <c r="S1871" s="91"/>
    </row>
    <row r="1872" spans="19:19" x14ac:dyDescent="0.25">
      <c r="S1872" s="91"/>
    </row>
    <row r="1873" spans="19:19" x14ac:dyDescent="0.25">
      <c r="S1873" s="91"/>
    </row>
    <row r="1874" spans="19:19" x14ac:dyDescent="0.25">
      <c r="S1874" s="91"/>
    </row>
    <row r="1875" spans="19:19" x14ac:dyDescent="0.25">
      <c r="S1875" s="91"/>
    </row>
    <row r="1876" spans="19:19" x14ac:dyDescent="0.25">
      <c r="S1876" s="91"/>
    </row>
    <row r="1877" spans="19:19" x14ac:dyDescent="0.25">
      <c r="S1877" s="91"/>
    </row>
    <row r="1878" spans="19:19" x14ac:dyDescent="0.25">
      <c r="S1878" s="91"/>
    </row>
    <row r="1879" spans="19:19" x14ac:dyDescent="0.25">
      <c r="S1879" s="91"/>
    </row>
    <row r="1880" spans="19:19" x14ac:dyDescent="0.25">
      <c r="S1880" s="91"/>
    </row>
    <row r="1881" spans="19:19" x14ac:dyDescent="0.25">
      <c r="S1881" s="91"/>
    </row>
    <row r="1882" spans="19:19" x14ac:dyDescent="0.25">
      <c r="S1882" s="91"/>
    </row>
    <row r="1883" spans="19:19" x14ac:dyDescent="0.25">
      <c r="S1883" s="91"/>
    </row>
    <row r="1884" spans="19:19" x14ac:dyDescent="0.25">
      <c r="S1884" s="91"/>
    </row>
    <row r="1885" spans="19:19" x14ac:dyDescent="0.25">
      <c r="S1885" s="91"/>
    </row>
    <row r="1886" spans="19:19" x14ac:dyDescent="0.25">
      <c r="S1886" s="91"/>
    </row>
    <row r="1887" spans="19:19" x14ac:dyDescent="0.25">
      <c r="S1887" s="91"/>
    </row>
    <row r="1888" spans="19:19" x14ac:dyDescent="0.25">
      <c r="S1888" s="91"/>
    </row>
    <row r="1889" spans="19:19" x14ac:dyDescent="0.25">
      <c r="S1889" s="91"/>
    </row>
    <row r="1890" spans="19:19" x14ac:dyDescent="0.25">
      <c r="S1890" s="91"/>
    </row>
    <row r="1891" spans="19:19" x14ac:dyDescent="0.25">
      <c r="S1891" s="91"/>
    </row>
    <row r="1892" spans="19:19" x14ac:dyDescent="0.25">
      <c r="S1892" s="91"/>
    </row>
    <row r="1893" spans="19:19" x14ac:dyDescent="0.25">
      <c r="S1893" s="91"/>
    </row>
    <row r="1894" spans="19:19" x14ac:dyDescent="0.25">
      <c r="S1894" s="91"/>
    </row>
    <row r="1895" spans="19:19" x14ac:dyDescent="0.25">
      <c r="S1895" s="91"/>
    </row>
    <row r="1896" spans="19:19" x14ac:dyDescent="0.25">
      <c r="S1896" s="91"/>
    </row>
    <row r="1897" spans="19:19" x14ac:dyDescent="0.25">
      <c r="S1897" s="91"/>
    </row>
    <row r="1898" spans="19:19" x14ac:dyDescent="0.25">
      <c r="S1898" s="91"/>
    </row>
    <row r="1899" spans="19:19" x14ac:dyDescent="0.25">
      <c r="S1899" s="91"/>
    </row>
    <row r="1900" spans="19:19" x14ac:dyDescent="0.25">
      <c r="S1900" s="91"/>
    </row>
    <row r="1901" spans="19:19" x14ac:dyDescent="0.25">
      <c r="S1901" s="91"/>
    </row>
    <row r="1902" spans="19:19" x14ac:dyDescent="0.25">
      <c r="S1902" s="91"/>
    </row>
    <row r="1903" spans="19:19" x14ac:dyDescent="0.25">
      <c r="S1903" s="91"/>
    </row>
    <row r="1904" spans="19:19" x14ac:dyDescent="0.25">
      <c r="S1904" s="91"/>
    </row>
    <row r="1905" spans="19:19" x14ac:dyDescent="0.25">
      <c r="S1905" s="91"/>
    </row>
    <row r="1906" spans="19:19" x14ac:dyDescent="0.25">
      <c r="S1906" s="91"/>
    </row>
    <row r="1907" spans="19:19" x14ac:dyDescent="0.25">
      <c r="S1907" s="91"/>
    </row>
    <row r="1908" spans="19:19" x14ac:dyDescent="0.25">
      <c r="S1908" s="91"/>
    </row>
    <row r="1909" spans="19:19" x14ac:dyDescent="0.25">
      <c r="S1909" s="91"/>
    </row>
    <row r="1910" spans="19:19" x14ac:dyDescent="0.25">
      <c r="S1910" s="91"/>
    </row>
    <row r="1911" spans="19:19" x14ac:dyDescent="0.25">
      <c r="S1911" s="91"/>
    </row>
    <row r="1912" spans="19:19" x14ac:dyDescent="0.25">
      <c r="S1912" s="91"/>
    </row>
    <row r="1913" spans="19:19" x14ac:dyDescent="0.25">
      <c r="S1913" s="91"/>
    </row>
    <row r="1914" spans="19:19" x14ac:dyDescent="0.25">
      <c r="S1914" s="91"/>
    </row>
    <row r="1915" spans="19:19" x14ac:dyDescent="0.25">
      <c r="S1915" s="91"/>
    </row>
    <row r="1916" spans="19:19" x14ac:dyDescent="0.25">
      <c r="S1916" s="91"/>
    </row>
    <row r="1917" spans="19:19" x14ac:dyDescent="0.25">
      <c r="S1917" s="91"/>
    </row>
    <row r="1918" spans="19:19" x14ac:dyDescent="0.25">
      <c r="S1918" s="91"/>
    </row>
    <row r="1919" spans="19:19" x14ac:dyDescent="0.25">
      <c r="S1919" s="91"/>
    </row>
    <row r="1920" spans="19:19" x14ac:dyDescent="0.25">
      <c r="S1920" s="91"/>
    </row>
    <row r="1921" spans="19:19" x14ac:dyDescent="0.25">
      <c r="S1921" s="91"/>
    </row>
    <row r="1922" spans="19:19" x14ac:dyDescent="0.25">
      <c r="S1922" s="91"/>
    </row>
    <row r="1923" spans="19:19" x14ac:dyDescent="0.25">
      <c r="S1923" s="91"/>
    </row>
    <row r="1924" spans="19:19" x14ac:dyDescent="0.25">
      <c r="S1924" s="91"/>
    </row>
    <row r="1925" spans="19:19" x14ac:dyDescent="0.25">
      <c r="S1925" s="91"/>
    </row>
    <row r="1926" spans="19:19" x14ac:dyDescent="0.25">
      <c r="S1926" s="91"/>
    </row>
    <row r="1927" spans="19:19" x14ac:dyDescent="0.25">
      <c r="S1927" s="91"/>
    </row>
    <row r="1928" spans="19:19" x14ac:dyDescent="0.25">
      <c r="S1928" s="91"/>
    </row>
    <row r="1929" spans="19:19" x14ac:dyDescent="0.25">
      <c r="S1929" s="91"/>
    </row>
    <row r="1930" spans="19:19" x14ac:dyDescent="0.25">
      <c r="S1930" s="91"/>
    </row>
    <row r="1931" spans="19:19" x14ac:dyDescent="0.25">
      <c r="S1931" s="91"/>
    </row>
    <row r="1932" spans="19:19" x14ac:dyDescent="0.25">
      <c r="S1932" s="91"/>
    </row>
    <row r="1933" spans="19:19" x14ac:dyDescent="0.25">
      <c r="S1933" s="91"/>
    </row>
    <row r="1934" spans="19:19" x14ac:dyDescent="0.25">
      <c r="S1934" s="91"/>
    </row>
    <row r="1935" spans="19:19" x14ac:dyDescent="0.25">
      <c r="S1935" s="91"/>
    </row>
    <row r="1936" spans="19:19" x14ac:dyDescent="0.25">
      <c r="S1936" s="91"/>
    </row>
    <row r="1937" spans="19:19" x14ac:dyDescent="0.25">
      <c r="S1937" s="91"/>
    </row>
    <row r="1938" spans="19:19" x14ac:dyDescent="0.25">
      <c r="S1938" s="91"/>
    </row>
    <row r="1939" spans="19:19" x14ac:dyDescent="0.25">
      <c r="S1939" s="91"/>
    </row>
    <row r="1940" spans="19:19" x14ac:dyDescent="0.25">
      <c r="S1940" s="91"/>
    </row>
    <row r="1941" spans="19:19" x14ac:dyDescent="0.25">
      <c r="S1941" s="91"/>
    </row>
    <row r="1942" spans="19:19" x14ac:dyDescent="0.25">
      <c r="S1942" s="91"/>
    </row>
    <row r="1943" spans="19:19" x14ac:dyDescent="0.25">
      <c r="S1943" s="91"/>
    </row>
    <row r="1944" spans="19:19" x14ac:dyDescent="0.25">
      <c r="S1944" s="91"/>
    </row>
    <row r="1945" spans="19:19" x14ac:dyDescent="0.25">
      <c r="S1945" s="91"/>
    </row>
    <row r="1946" spans="19:19" x14ac:dyDescent="0.25">
      <c r="S1946" s="91"/>
    </row>
    <row r="1947" spans="19:19" x14ac:dyDescent="0.25">
      <c r="S1947" s="91"/>
    </row>
    <row r="1948" spans="19:19" x14ac:dyDescent="0.25">
      <c r="S1948" s="91"/>
    </row>
    <row r="1949" spans="19:19" x14ac:dyDescent="0.25">
      <c r="S1949" s="91"/>
    </row>
    <row r="1950" spans="19:19" x14ac:dyDescent="0.25">
      <c r="S1950" s="91"/>
    </row>
    <row r="1951" spans="19:19" x14ac:dyDescent="0.25">
      <c r="S1951" s="91"/>
    </row>
    <row r="1952" spans="19:19" x14ac:dyDescent="0.25">
      <c r="S1952" s="91"/>
    </row>
    <row r="1953" spans="19:19" x14ac:dyDescent="0.25">
      <c r="S1953" s="91"/>
    </row>
    <row r="1954" spans="19:19" x14ac:dyDescent="0.25">
      <c r="S1954" s="91"/>
    </row>
    <row r="1955" spans="19:19" x14ac:dyDescent="0.25">
      <c r="S1955" s="91"/>
    </row>
    <row r="1956" spans="19:19" x14ac:dyDescent="0.25">
      <c r="S1956" s="91"/>
    </row>
    <row r="1957" spans="19:19" x14ac:dyDescent="0.25">
      <c r="S1957" s="91"/>
    </row>
    <row r="1958" spans="19:19" x14ac:dyDescent="0.25">
      <c r="S1958" s="91"/>
    </row>
    <row r="1959" spans="19:19" x14ac:dyDescent="0.25">
      <c r="S1959" s="91"/>
    </row>
    <row r="1960" spans="19:19" x14ac:dyDescent="0.25">
      <c r="S1960" s="91"/>
    </row>
    <row r="1961" spans="19:19" x14ac:dyDescent="0.25">
      <c r="S1961" s="91"/>
    </row>
    <row r="1962" spans="19:19" x14ac:dyDescent="0.25">
      <c r="S1962" s="91"/>
    </row>
    <row r="1963" spans="19:19" x14ac:dyDescent="0.25">
      <c r="S1963" s="91"/>
    </row>
    <row r="1964" spans="19:19" x14ac:dyDescent="0.25">
      <c r="S1964" s="91"/>
    </row>
    <row r="1965" spans="19:19" x14ac:dyDescent="0.25">
      <c r="S1965" s="91"/>
    </row>
    <row r="1966" spans="19:19" x14ac:dyDescent="0.25">
      <c r="S1966" s="91"/>
    </row>
    <row r="1967" spans="19:19" x14ac:dyDescent="0.25">
      <c r="S1967" s="91"/>
    </row>
    <row r="1968" spans="19:19" x14ac:dyDescent="0.25">
      <c r="S1968" s="91"/>
    </row>
    <row r="1969" spans="19:19" x14ac:dyDescent="0.25">
      <c r="S1969" s="91"/>
    </row>
    <row r="1970" spans="19:19" x14ac:dyDescent="0.25">
      <c r="S1970" s="91"/>
    </row>
    <row r="1971" spans="19:19" x14ac:dyDescent="0.25">
      <c r="S1971" s="91"/>
    </row>
    <row r="1972" spans="19:19" x14ac:dyDescent="0.25">
      <c r="S1972" s="91"/>
    </row>
    <row r="1973" spans="19:19" x14ac:dyDescent="0.25">
      <c r="S1973" s="91"/>
    </row>
    <row r="1974" spans="19:19" x14ac:dyDescent="0.25">
      <c r="S1974" s="91"/>
    </row>
    <row r="1975" spans="19:19" x14ac:dyDescent="0.25">
      <c r="S1975" s="91"/>
    </row>
    <row r="1976" spans="19:19" x14ac:dyDescent="0.25">
      <c r="S1976" s="91"/>
    </row>
    <row r="1977" spans="19:19" x14ac:dyDescent="0.25">
      <c r="S1977" s="91"/>
    </row>
    <row r="1978" spans="19:19" x14ac:dyDescent="0.25">
      <c r="S1978" s="91"/>
    </row>
    <row r="1979" spans="19:19" x14ac:dyDescent="0.25">
      <c r="S1979" s="91"/>
    </row>
    <row r="1980" spans="19:19" x14ac:dyDescent="0.25">
      <c r="S1980" s="91"/>
    </row>
    <row r="1981" spans="19:19" x14ac:dyDescent="0.25">
      <c r="S1981" s="91"/>
    </row>
    <row r="1982" spans="19:19" x14ac:dyDescent="0.25">
      <c r="S1982" s="91"/>
    </row>
    <row r="1983" spans="19:19" x14ac:dyDescent="0.25">
      <c r="S1983" s="91"/>
    </row>
    <row r="1984" spans="19:19" x14ac:dyDescent="0.25">
      <c r="S1984" s="91"/>
    </row>
    <row r="1985" spans="19:19" x14ac:dyDescent="0.25">
      <c r="S1985" s="91"/>
    </row>
    <row r="1986" spans="19:19" x14ac:dyDescent="0.25">
      <c r="S1986" s="91"/>
    </row>
    <row r="1987" spans="19:19" x14ac:dyDescent="0.25">
      <c r="S1987" s="91"/>
    </row>
    <row r="1988" spans="19:19" x14ac:dyDescent="0.25">
      <c r="S1988" s="91"/>
    </row>
    <row r="1989" spans="19:19" x14ac:dyDescent="0.25">
      <c r="S1989" s="91"/>
    </row>
    <row r="1990" spans="19:19" x14ac:dyDescent="0.25">
      <c r="S1990" s="91"/>
    </row>
    <row r="1991" spans="19:19" x14ac:dyDescent="0.25">
      <c r="S1991" s="91"/>
    </row>
    <row r="1992" spans="19:19" x14ac:dyDescent="0.25">
      <c r="S1992" s="91"/>
    </row>
    <row r="1993" spans="19:19" x14ac:dyDescent="0.25">
      <c r="S1993" s="91"/>
    </row>
    <row r="1994" spans="19:19" x14ac:dyDescent="0.25">
      <c r="S1994" s="91"/>
    </row>
    <row r="1995" spans="19:19" x14ac:dyDescent="0.25">
      <c r="S1995" s="91"/>
    </row>
    <row r="1996" spans="19:19" x14ac:dyDescent="0.25">
      <c r="S1996" s="91"/>
    </row>
    <row r="1997" spans="19:19" x14ac:dyDescent="0.25">
      <c r="S1997" s="91"/>
    </row>
    <row r="1998" spans="19:19" x14ac:dyDescent="0.25">
      <c r="S1998" s="91"/>
    </row>
    <row r="1999" spans="19:19" x14ac:dyDescent="0.25">
      <c r="S1999" s="91"/>
    </row>
    <row r="2000" spans="19:19" x14ac:dyDescent="0.25">
      <c r="S2000" s="91"/>
    </row>
    <row r="2001" spans="19:19" x14ac:dyDescent="0.25">
      <c r="S2001" s="91"/>
    </row>
    <row r="2002" spans="19:19" x14ac:dyDescent="0.25">
      <c r="S2002" s="91"/>
    </row>
    <row r="2003" spans="19:19" x14ac:dyDescent="0.25">
      <c r="S2003" s="91"/>
    </row>
    <row r="2004" spans="19:19" x14ac:dyDescent="0.25">
      <c r="S2004" s="91"/>
    </row>
    <row r="2005" spans="19:19" x14ac:dyDescent="0.25">
      <c r="S2005" s="91"/>
    </row>
    <row r="2006" spans="19:19" x14ac:dyDescent="0.25">
      <c r="S2006" s="91"/>
    </row>
    <row r="2007" spans="19:19" x14ac:dyDescent="0.25">
      <c r="S2007" s="91"/>
    </row>
    <row r="2008" spans="19:19" x14ac:dyDescent="0.25">
      <c r="S2008" s="91"/>
    </row>
    <row r="2009" spans="19:19" x14ac:dyDescent="0.25">
      <c r="S2009" s="91"/>
    </row>
    <row r="2010" spans="19:19" x14ac:dyDescent="0.25">
      <c r="S2010" s="91"/>
    </row>
    <row r="2011" spans="19:19" x14ac:dyDescent="0.25">
      <c r="S2011" s="91"/>
    </row>
    <row r="2012" spans="19:19" x14ac:dyDescent="0.25">
      <c r="S2012" s="91"/>
    </row>
    <row r="2013" spans="19:19" x14ac:dyDescent="0.25">
      <c r="S2013" s="91"/>
    </row>
    <row r="2014" spans="19:19" x14ac:dyDescent="0.25">
      <c r="S2014" s="91"/>
    </row>
    <row r="2015" spans="19:19" x14ac:dyDescent="0.25">
      <c r="S2015" s="91"/>
    </row>
    <row r="2016" spans="19:19" x14ac:dyDescent="0.25">
      <c r="S2016" s="91"/>
    </row>
    <row r="2017" spans="19:19" x14ac:dyDescent="0.25">
      <c r="S2017" s="91"/>
    </row>
    <row r="2018" spans="19:19" x14ac:dyDescent="0.25">
      <c r="S2018" s="91"/>
    </row>
    <row r="2019" spans="19:19" x14ac:dyDescent="0.25">
      <c r="S2019" s="91"/>
    </row>
    <row r="2020" spans="19:19" x14ac:dyDescent="0.25">
      <c r="S2020" s="91"/>
    </row>
    <row r="2021" spans="19:19" x14ac:dyDescent="0.25">
      <c r="S2021" s="91"/>
    </row>
    <row r="2022" spans="19:19" x14ac:dyDescent="0.25">
      <c r="S2022" s="91"/>
    </row>
    <row r="2023" spans="19:19" x14ac:dyDescent="0.25">
      <c r="S2023" s="91"/>
    </row>
    <row r="2024" spans="19:19" x14ac:dyDescent="0.25">
      <c r="S2024" s="91"/>
    </row>
    <row r="2025" spans="19:19" x14ac:dyDescent="0.25">
      <c r="S2025" s="91"/>
    </row>
    <row r="2026" spans="19:19" x14ac:dyDescent="0.25">
      <c r="S2026" s="91"/>
    </row>
    <row r="2027" spans="19:19" x14ac:dyDescent="0.25">
      <c r="S2027" s="91"/>
    </row>
    <row r="2028" spans="19:19" x14ac:dyDescent="0.25">
      <c r="S2028" s="91"/>
    </row>
    <row r="2029" spans="19:19" x14ac:dyDescent="0.25">
      <c r="S2029" s="91"/>
    </row>
    <row r="2030" spans="19:19" x14ac:dyDescent="0.25">
      <c r="S2030" s="91"/>
    </row>
    <row r="2031" spans="19:19" x14ac:dyDescent="0.25">
      <c r="S2031" s="91"/>
    </row>
    <row r="2032" spans="19:19" x14ac:dyDescent="0.25">
      <c r="S2032" s="91"/>
    </row>
    <row r="2033" spans="19:19" x14ac:dyDescent="0.25">
      <c r="S2033" s="91"/>
    </row>
    <row r="2034" spans="19:19" x14ac:dyDescent="0.25">
      <c r="S2034" s="91"/>
    </row>
    <row r="2035" spans="19:19" x14ac:dyDescent="0.25">
      <c r="S2035" s="91"/>
    </row>
    <row r="2036" spans="19:19" x14ac:dyDescent="0.25">
      <c r="S2036" s="91"/>
    </row>
    <row r="2037" spans="19:19" x14ac:dyDescent="0.25">
      <c r="S2037" s="91"/>
    </row>
    <row r="2038" spans="19:19" x14ac:dyDescent="0.25">
      <c r="S2038" s="91"/>
    </row>
    <row r="2039" spans="19:19" x14ac:dyDescent="0.25">
      <c r="S2039" s="91"/>
    </row>
    <row r="2040" spans="19:19" x14ac:dyDescent="0.25">
      <c r="S2040" s="91"/>
    </row>
    <row r="2041" spans="19:19" x14ac:dyDescent="0.25">
      <c r="S2041" s="91"/>
    </row>
    <row r="2042" spans="19:19" x14ac:dyDescent="0.25">
      <c r="S2042" s="91"/>
    </row>
    <row r="2043" spans="19:19" x14ac:dyDescent="0.25">
      <c r="S2043" s="91"/>
    </row>
    <row r="2044" spans="19:19" x14ac:dyDescent="0.25">
      <c r="S2044" s="91"/>
    </row>
    <row r="2045" spans="19:19" x14ac:dyDescent="0.25">
      <c r="S2045" s="91"/>
    </row>
    <row r="2046" spans="19:19" x14ac:dyDescent="0.25">
      <c r="S2046" s="91"/>
    </row>
    <row r="2047" spans="19:19" x14ac:dyDescent="0.25">
      <c r="S2047" s="91"/>
    </row>
    <row r="2048" spans="19:19" x14ac:dyDescent="0.25">
      <c r="S2048" s="91"/>
    </row>
    <row r="2049" spans="19:19" x14ac:dyDescent="0.25">
      <c r="S2049" s="91"/>
    </row>
    <row r="2050" spans="19:19" x14ac:dyDescent="0.25">
      <c r="S2050" s="91"/>
    </row>
    <row r="2051" spans="19:19" x14ac:dyDescent="0.25">
      <c r="S2051" s="91"/>
    </row>
    <row r="2052" spans="19:19" x14ac:dyDescent="0.25">
      <c r="S2052" s="91"/>
    </row>
    <row r="2053" spans="19:19" x14ac:dyDescent="0.25">
      <c r="S2053" s="91"/>
    </row>
    <row r="2054" spans="19:19" x14ac:dyDescent="0.25">
      <c r="S2054" s="91"/>
    </row>
    <row r="2055" spans="19:19" x14ac:dyDescent="0.25">
      <c r="S2055" s="91"/>
    </row>
    <row r="2056" spans="19:19" x14ac:dyDescent="0.25">
      <c r="S2056" s="91"/>
    </row>
    <row r="2057" spans="19:19" x14ac:dyDescent="0.25">
      <c r="S2057" s="91"/>
    </row>
    <row r="2058" spans="19:19" x14ac:dyDescent="0.25">
      <c r="S2058" s="91"/>
    </row>
    <row r="2059" spans="19:19" x14ac:dyDescent="0.25">
      <c r="S2059" s="91"/>
    </row>
    <row r="2060" spans="19:19" x14ac:dyDescent="0.25">
      <c r="S2060" s="91"/>
    </row>
    <row r="2061" spans="19:19" x14ac:dyDescent="0.25">
      <c r="S2061" s="91"/>
    </row>
    <row r="2062" spans="19:19" x14ac:dyDescent="0.25">
      <c r="S2062" s="91"/>
    </row>
    <row r="2063" spans="19:19" x14ac:dyDescent="0.25">
      <c r="S2063" s="91"/>
    </row>
    <row r="2064" spans="19:19" x14ac:dyDescent="0.25">
      <c r="S2064" s="91"/>
    </row>
    <row r="2065" spans="19:19" x14ac:dyDescent="0.25">
      <c r="S2065" s="91"/>
    </row>
    <row r="2066" spans="19:19" x14ac:dyDescent="0.25">
      <c r="S2066" s="91"/>
    </row>
    <row r="2067" spans="19:19" x14ac:dyDescent="0.25">
      <c r="S2067" s="91"/>
    </row>
    <row r="2068" spans="19:19" x14ac:dyDescent="0.25">
      <c r="S2068" s="91"/>
    </row>
    <row r="2069" spans="19:19" x14ac:dyDescent="0.25">
      <c r="S2069" s="91"/>
    </row>
    <row r="2070" spans="19:19" x14ac:dyDescent="0.25">
      <c r="S2070" s="91"/>
    </row>
    <row r="2071" spans="19:19" x14ac:dyDescent="0.25">
      <c r="S2071" s="91"/>
    </row>
    <row r="2072" spans="19:19" x14ac:dyDescent="0.25">
      <c r="S2072" s="91"/>
    </row>
    <row r="2073" spans="19:19" x14ac:dyDescent="0.25">
      <c r="S2073" s="91"/>
    </row>
    <row r="2074" spans="19:19" x14ac:dyDescent="0.25">
      <c r="S2074" s="91"/>
    </row>
    <row r="2075" spans="19:19" x14ac:dyDescent="0.25">
      <c r="S2075" s="91"/>
    </row>
    <row r="2076" spans="19:19" x14ac:dyDescent="0.25">
      <c r="S2076" s="91"/>
    </row>
    <row r="2077" spans="19:19" x14ac:dyDescent="0.25">
      <c r="S2077" s="91"/>
    </row>
    <row r="2078" spans="19:19" x14ac:dyDescent="0.25">
      <c r="S2078" s="91"/>
    </row>
    <row r="2079" spans="19:19" x14ac:dyDescent="0.25">
      <c r="S2079" s="91"/>
    </row>
    <row r="2080" spans="19:19" x14ac:dyDescent="0.25">
      <c r="S2080" s="91"/>
    </row>
    <row r="2081" spans="19:19" x14ac:dyDescent="0.25">
      <c r="S2081" s="91"/>
    </row>
    <row r="2082" spans="19:19" x14ac:dyDescent="0.25">
      <c r="S2082" s="91"/>
    </row>
    <row r="2083" spans="19:19" x14ac:dyDescent="0.25">
      <c r="S2083" s="91"/>
    </row>
    <row r="2084" spans="19:19" x14ac:dyDescent="0.25">
      <c r="S2084" s="91"/>
    </row>
    <row r="2085" spans="19:19" x14ac:dyDescent="0.25">
      <c r="S2085" s="91"/>
    </row>
    <row r="2086" spans="19:19" x14ac:dyDescent="0.25">
      <c r="S2086" s="91"/>
    </row>
    <row r="2087" spans="19:19" x14ac:dyDescent="0.25">
      <c r="S2087" s="91"/>
    </row>
    <row r="2088" spans="19:19" x14ac:dyDescent="0.25">
      <c r="S2088" s="91"/>
    </row>
    <row r="2089" spans="19:19" x14ac:dyDescent="0.25">
      <c r="S2089" s="91"/>
    </row>
    <row r="2090" spans="19:19" x14ac:dyDescent="0.25">
      <c r="S2090" s="91"/>
    </row>
    <row r="2091" spans="19:19" x14ac:dyDescent="0.25">
      <c r="S2091" s="91"/>
    </row>
    <row r="2092" spans="19:19" x14ac:dyDescent="0.25">
      <c r="S2092" s="91"/>
    </row>
    <row r="2093" spans="19:19" x14ac:dyDescent="0.25">
      <c r="S2093" s="91"/>
    </row>
    <row r="2094" spans="19:19" x14ac:dyDescent="0.25">
      <c r="S2094" s="91"/>
    </row>
    <row r="2095" spans="19:19" x14ac:dyDescent="0.25">
      <c r="S2095" s="91"/>
    </row>
    <row r="2096" spans="19:19" x14ac:dyDescent="0.25">
      <c r="S2096" s="91"/>
    </row>
    <row r="2097" spans="19:19" x14ac:dyDescent="0.25">
      <c r="S2097" s="91"/>
    </row>
    <row r="2098" spans="19:19" x14ac:dyDescent="0.25">
      <c r="S2098" s="91"/>
    </row>
    <row r="2099" spans="19:19" x14ac:dyDescent="0.25">
      <c r="S2099" s="91"/>
    </row>
    <row r="2100" spans="19:19" x14ac:dyDescent="0.25">
      <c r="S2100" s="91"/>
    </row>
    <row r="2101" spans="19:19" x14ac:dyDescent="0.25">
      <c r="S2101" s="91"/>
    </row>
    <row r="2102" spans="19:19" x14ac:dyDescent="0.25">
      <c r="S2102" s="91"/>
    </row>
    <row r="2103" spans="19:19" x14ac:dyDescent="0.25">
      <c r="S2103" s="91"/>
    </row>
    <row r="2104" spans="19:19" x14ac:dyDescent="0.25">
      <c r="S2104" s="91"/>
    </row>
    <row r="2105" spans="19:19" x14ac:dyDescent="0.25">
      <c r="S2105" s="91"/>
    </row>
    <row r="2106" spans="19:19" x14ac:dyDescent="0.25">
      <c r="S2106" s="91"/>
    </row>
    <row r="2107" spans="19:19" x14ac:dyDescent="0.25">
      <c r="S2107" s="91"/>
    </row>
    <row r="2108" spans="19:19" x14ac:dyDescent="0.25">
      <c r="S2108" s="91"/>
    </row>
    <row r="2109" spans="19:19" x14ac:dyDescent="0.25">
      <c r="S2109" s="91"/>
    </row>
    <row r="2110" spans="19:19" x14ac:dyDescent="0.25">
      <c r="S2110" s="91"/>
    </row>
    <row r="2111" spans="19:19" x14ac:dyDescent="0.25">
      <c r="S2111" s="91"/>
    </row>
    <row r="2112" spans="19:19" x14ac:dyDescent="0.25">
      <c r="S2112" s="9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U38"/>
  <sheetViews>
    <sheetView showGridLines="0" tabSelected="1" topLeftCell="A5" zoomScale="115" zoomScaleNormal="115" workbookViewId="0">
      <pane xSplit="1" ySplit="5" topLeftCell="B10" activePane="bottomRight" state="frozen"/>
      <selection activeCell="A5" sqref="A5"/>
      <selection pane="topRight" activeCell="B5" sqref="B5"/>
      <selection pane="bottomLeft" activeCell="A10" sqref="A10"/>
      <selection pane="bottomRight"/>
    </sheetView>
  </sheetViews>
  <sheetFormatPr baseColWidth="10" defaultRowHeight="15" x14ac:dyDescent="0.25"/>
  <cols>
    <col min="1" max="1" width="57.28515625" customWidth="1"/>
    <col min="2" max="2" width="7.7109375" bestFit="1" customWidth="1"/>
    <col min="3" max="3" width="20.28515625" bestFit="1" customWidth="1"/>
    <col min="4" max="4" width="20.140625" customWidth="1"/>
    <col min="5" max="5" width="15.7109375" customWidth="1"/>
    <col min="6" max="6" width="9.140625" customWidth="1"/>
    <col min="7" max="7" width="11.28515625" customWidth="1"/>
    <col min="8" max="8" width="23.7109375" style="1" customWidth="1"/>
    <col min="9" max="9" width="19.7109375" style="1" customWidth="1"/>
    <col min="10" max="10" width="11.42578125" style="1"/>
    <col min="11" max="11" width="20.7109375" style="1" customWidth="1"/>
    <col min="12" max="12" width="20" style="1" customWidth="1"/>
    <col min="13" max="13" width="11.42578125" style="1"/>
    <col min="14" max="14" width="21" style="1" customWidth="1"/>
    <col min="15" max="15" width="17.28515625" style="1" customWidth="1"/>
    <col min="16" max="16" width="11.42578125" style="1"/>
    <col min="17" max="17" width="13.140625" style="1" customWidth="1"/>
    <col min="18" max="31" width="11.42578125" style="1"/>
  </cols>
  <sheetData>
    <row r="1" spans="1:47" ht="76.5" customHeight="1" x14ac:dyDescent="0.25">
      <c r="A1" s="32"/>
      <c r="B1" s="87" t="s">
        <v>185</v>
      </c>
      <c r="C1" s="33"/>
      <c r="D1" s="33"/>
      <c r="E1" s="26"/>
      <c r="F1" s="26"/>
      <c r="G1" s="25"/>
      <c r="H1" s="26"/>
      <c r="I1" s="26"/>
      <c r="J1" s="26"/>
      <c r="K1" s="26"/>
      <c r="L1" s="26"/>
      <c r="M1" s="26"/>
      <c r="O1" s="26"/>
      <c r="T1"/>
      <c r="X1"/>
      <c r="Y1"/>
      <c r="Z1"/>
      <c r="AA1"/>
      <c r="AB1"/>
      <c r="AC1"/>
      <c r="AD1"/>
      <c r="AE1"/>
    </row>
    <row r="2" spans="1:47" ht="63.75" customHeight="1" x14ac:dyDescent="0.25">
      <c r="A2" s="109" t="s">
        <v>162</v>
      </c>
      <c r="B2" s="109"/>
      <c r="C2" s="109"/>
      <c r="D2" s="109"/>
      <c r="E2" s="109"/>
      <c r="F2" s="109"/>
      <c r="G2" s="109"/>
      <c r="H2" s="109"/>
      <c r="I2" s="109"/>
      <c r="J2" s="109"/>
      <c r="K2" s="86"/>
      <c r="L2" s="86"/>
      <c r="M2" s="86"/>
      <c r="N2" s="86"/>
      <c r="O2" s="86"/>
      <c r="P2" s="31"/>
      <c r="Q2" s="31"/>
      <c r="R2" s="31"/>
      <c r="S2" s="31"/>
      <c r="T2" s="3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ht="22.5" customHeight="1" x14ac:dyDescent="0.25">
      <c r="A3" s="34" t="s">
        <v>144</v>
      </c>
      <c r="B3" s="34"/>
      <c r="C3" s="30"/>
      <c r="D3" s="30"/>
      <c r="E3" s="30"/>
      <c r="F3" s="30"/>
      <c r="G3" s="38"/>
      <c r="H3" s="30"/>
      <c r="I3" s="30"/>
      <c r="J3" s="38"/>
      <c r="K3" s="38"/>
      <c r="L3" s="38"/>
      <c r="M3" s="38"/>
      <c r="N3" s="38"/>
      <c r="O3" s="38"/>
      <c r="P3" s="38"/>
      <c r="Q3" s="38"/>
      <c r="R3" s="38"/>
      <c r="S3" s="38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ht="25.5" customHeight="1" x14ac:dyDescent="0.25">
      <c r="A4" s="29" t="s">
        <v>186</v>
      </c>
      <c r="B4" s="59"/>
      <c r="C4" s="29"/>
      <c r="D4" s="29"/>
      <c r="E4" s="29"/>
      <c r="F4" s="29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1"/>
    </row>
    <row r="5" spans="1:47" ht="25.5" customHeight="1" x14ac:dyDescent="0.25">
      <c r="A5" s="37" t="s">
        <v>163</v>
      </c>
      <c r="B5" s="55">
        <v>0.1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1"/>
    </row>
    <row r="6" spans="1:47" ht="21" x14ac:dyDescent="0.35">
      <c r="H6" s="90" t="s">
        <v>189</v>
      </c>
    </row>
    <row r="7" spans="1:47" s="25" customFormat="1" ht="36.75" customHeight="1" x14ac:dyDescent="0.25">
      <c r="A7" s="65"/>
      <c r="B7" s="67"/>
      <c r="C7" s="67"/>
      <c r="D7" s="97" t="s">
        <v>184</v>
      </c>
      <c r="E7" s="98"/>
      <c r="F7" s="99"/>
      <c r="G7" s="71"/>
      <c r="H7" s="102" t="s">
        <v>183</v>
      </c>
      <c r="I7" s="103"/>
      <c r="J7" s="104"/>
      <c r="K7" s="101" t="s">
        <v>132</v>
      </c>
      <c r="L7" s="101"/>
      <c r="M7" s="101"/>
      <c r="N7" s="100" t="s">
        <v>169</v>
      </c>
      <c r="O7" s="101"/>
      <c r="P7" s="101"/>
      <c r="Q7" s="100" t="s">
        <v>170</v>
      </c>
      <c r="R7" s="101"/>
      <c r="S7" s="101"/>
      <c r="T7" s="100" t="s">
        <v>142</v>
      </c>
      <c r="U7" s="101"/>
      <c r="V7" s="101"/>
      <c r="W7" s="100" t="s">
        <v>172</v>
      </c>
      <c r="X7" s="101"/>
      <c r="Y7" s="101"/>
      <c r="Z7" s="100" t="s">
        <v>175</v>
      </c>
      <c r="AA7" s="101"/>
      <c r="AB7" s="101"/>
      <c r="AC7" s="100" t="s">
        <v>178</v>
      </c>
      <c r="AD7" s="101"/>
      <c r="AE7" s="101"/>
      <c r="AF7" s="100" t="s">
        <v>180</v>
      </c>
      <c r="AG7" s="101"/>
      <c r="AH7" s="101"/>
      <c r="AI7" s="101" t="s">
        <v>133</v>
      </c>
      <c r="AJ7" s="101"/>
      <c r="AK7" s="101"/>
      <c r="AL7" s="101" t="s">
        <v>181</v>
      </c>
      <c r="AM7" s="101"/>
      <c r="AN7" s="101"/>
      <c r="AO7" s="101" t="s">
        <v>139</v>
      </c>
      <c r="AP7" s="101"/>
      <c r="AQ7" s="101"/>
      <c r="AR7" s="100" t="s">
        <v>140</v>
      </c>
      <c r="AS7" s="101"/>
      <c r="AT7" s="101"/>
    </row>
    <row r="8" spans="1:47" ht="112.5" customHeight="1" x14ac:dyDescent="0.25">
      <c r="A8" s="66" t="s">
        <v>176</v>
      </c>
      <c r="B8" s="58" t="s">
        <v>154</v>
      </c>
      <c r="C8" s="36" t="s">
        <v>141</v>
      </c>
      <c r="D8" s="84" t="s">
        <v>164</v>
      </c>
      <c r="E8" s="84" t="s">
        <v>179</v>
      </c>
      <c r="F8" s="70" t="s">
        <v>165</v>
      </c>
      <c r="G8" s="72" t="s">
        <v>187</v>
      </c>
      <c r="H8" s="80" t="s">
        <v>164</v>
      </c>
      <c r="I8" s="80" t="s">
        <v>179</v>
      </c>
      <c r="J8" s="80" t="s">
        <v>165</v>
      </c>
      <c r="K8" s="80" t="s">
        <v>164</v>
      </c>
      <c r="L8" s="80" t="s">
        <v>179</v>
      </c>
      <c r="M8" s="80" t="s">
        <v>165</v>
      </c>
      <c r="N8" s="80" t="s">
        <v>164</v>
      </c>
      <c r="O8" s="80" t="s">
        <v>179</v>
      </c>
      <c r="P8" s="80" t="s">
        <v>165</v>
      </c>
      <c r="Q8" s="80" t="s">
        <v>164</v>
      </c>
      <c r="R8" s="80" t="s">
        <v>179</v>
      </c>
      <c r="S8" s="80" t="s">
        <v>165</v>
      </c>
      <c r="T8" s="80" t="s">
        <v>164</v>
      </c>
      <c r="U8" s="80" t="s">
        <v>179</v>
      </c>
      <c r="V8" s="80" t="s">
        <v>165</v>
      </c>
      <c r="W8" s="80" t="s">
        <v>164</v>
      </c>
      <c r="X8" s="80" t="s">
        <v>179</v>
      </c>
      <c r="Y8" s="80" t="s">
        <v>165</v>
      </c>
      <c r="Z8" s="80" t="s">
        <v>164</v>
      </c>
      <c r="AA8" s="80" t="s">
        <v>179</v>
      </c>
      <c r="AB8" s="80" t="s">
        <v>165</v>
      </c>
      <c r="AC8" s="80" t="s">
        <v>164</v>
      </c>
      <c r="AD8" s="80" t="s">
        <v>179</v>
      </c>
      <c r="AE8" s="80" t="s">
        <v>165</v>
      </c>
      <c r="AF8" s="80" t="s">
        <v>164</v>
      </c>
      <c r="AG8" s="80" t="s">
        <v>179</v>
      </c>
      <c r="AH8" s="80" t="s">
        <v>165</v>
      </c>
      <c r="AI8" s="80" t="s">
        <v>164</v>
      </c>
      <c r="AJ8" s="80" t="s">
        <v>179</v>
      </c>
      <c r="AK8" s="80" t="s">
        <v>165</v>
      </c>
      <c r="AL8" s="80" t="s">
        <v>164</v>
      </c>
      <c r="AM8" s="80" t="s">
        <v>179</v>
      </c>
      <c r="AN8" s="80" t="s">
        <v>165</v>
      </c>
      <c r="AO8" s="80" t="s">
        <v>164</v>
      </c>
      <c r="AP8" s="80" t="s">
        <v>179</v>
      </c>
      <c r="AQ8" s="80" t="s">
        <v>165</v>
      </c>
      <c r="AR8" s="80" t="s">
        <v>164</v>
      </c>
      <c r="AS8" s="80" t="s">
        <v>179</v>
      </c>
      <c r="AT8" s="80" t="s">
        <v>165</v>
      </c>
    </row>
    <row r="9" spans="1:47" x14ac:dyDescent="0.25">
      <c r="A9" s="27" t="s">
        <v>173</v>
      </c>
      <c r="B9" s="21"/>
      <c r="C9" s="21"/>
      <c r="D9" s="21">
        <f>D10+D14+D18</f>
        <v>3586</v>
      </c>
      <c r="E9" s="21">
        <f>E10+E14+E18</f>
        <v>43841</v>
      </c>
      <c r="F9" s="73">
        <f>D9/E9</f>
        <v>8.1795579480395064E-2</v>
      </c>
      <c r="G9" s="39">
        <f>$B$5+$F9</f>
        <v>0.18179557948039507</v>
      </c>
      <c r="H9" s="69">
        <f>H10+H14+H18</f>
        <v>1842</v>
      </c>
      <c r="I9" s="69">
        <f>I10+I14+I18</f>
        <v>42205</v>
      </c>
      <c r="J9" s="85">
        <f t="shared" ref="J9:J22" si="0">IF(I9&gt;0,H9/I9,0)</f>
        <v>4.3644117995498166E-2</v>
      </c>
      <c r="K9" s="69">
        <f>K10+K14+K18</f>
        <v>92</v>
      </c>
      <c r="L9" s="69">
        <f>L10+L14+L18</f>
        <v>7820</v>
      </c>
      <c r="M9" s="85">
        <f t="shared" ref="M9:M22" si="1">IF(L9&gt;0,K9/L9,0)</f>
        <v>1.1764705882352941E-2</v>
      </c>
      <c r="N9" s="69">
        <f>N10+N14+N18</f>
        <v>405</v>
      </c>
      <c r="O9" s="69">
        <f>O10+O14+O18</f>
        <v>12542</v>
      </c>
      <c r="P9" s="85">
        <f t="shared" ref="P9:P22" si="2">IF(O9&gt;0,N9/O9,0)</f>
        <v>3.22915005581247E-2</v>
      </c>
      <c r="Q9" s="96">
        <f>Q10+Q14+Q18</f>
        <v>642</v>
      </c>
      <c r="R9" s="96">
        <f>R10+R14+R18</f>
        <v>16596</v>
      </c>
      <c r="S9" s="85">
        <f t="shared" ref="S9:S22" si="3">IF(R9&gt;0,Q9/R9,0)</f>
        <v>3.8684020245842374E-2</v>
      </c>
      <c r="T9" s="96">
        <f>T10+T14+T18</f>
        <v>792</v>
      </c>
      <c r="U9" s="96">
        <f>U10+U14+U18</f>
        <v>21350</v>
      </c>
      <c r="V9" s="85">
        <f t="shared" ref="V9:V22" si="4">IF(U9&gt;0,T9/U9,0)</f>
        <v>3.7096018735363001E-2</v>
      </c>
      <c r="W9" s="96">
        <f>W10+W14+W18</f>
        <v>867</v>
      </c>
      <c r="X9" s="96">
        <f>X10+X14+X18</f>
        <v>26012</v>
      </c>
      <c r="Y9" s="85">
        <f t="shared" ref="Y9:Y22" si="5">IF(X9&gt;0,W9/X9,0)</f>
        <v>3.3330770413655238E-2</v>
      </c>
      <c r="Z9" s="96">
        <f>Z10+Z14+Z18</f>
        <v>996</v>
      </c>
      <c r="AA9" s="96">
        <f>AA10+AA14+AA18</f>
        <v>29450</v>
      </c>
      <c r="AB9" s="85">
        <f t="shared" ref="AB9:AB22" si="6">IF(AA9&gt;0,Z9/AA9,0)</f>
        <v>3.3820033955857386E-2</v>
      </c>
      <c r="AC9" s="96">
        <f>AC10+AC14+AC18</f>
        <v>1020</v>
      </c>
      <c r="AD9" s="96">
        <f>AD10+AD14+AD18</f>
        <v>33034</v>
      </c>
      <c r="AE9" s="85">
        <f t="shared" ref="AE9:AE22" si="7">IF(AD9&gt;0,AC9/AD9,0)</f>
        <v>3.0877277956045286E-2</v>
      </c>
      <c r="AF9" s="96">
        <f>AF10+AF14+AF18</f>
        <v>1082</v>
      </c>
      <c r="AG9" s="96">
        <f>AG10+AG14+AG18</f>
        <v>35521</v>
      </c>
      <c r="AH9" s="85">
        <f t="shared" ref="AH9:AH22" si="8">IF(AG9&gt;0,AF9/AG9,0)</f>
        <v>3.0460854142619859E-2</v>
      </c>
      <c r="AI9" s="96">
        <f>AI10+AI14+AI18</f>
        <v>1191</v>
      </c>
      <c r="AJ9" s="96">
        <f>AJ10+AJ14+AJ18</f>
        <v>38075</v>
      </c>
      <c r="AK9" s="85">
        <f t="shared" ref="AK9:AK22" si="9">IF(AJ9&gt;0,AI9/AJ9,0)</f>
        <v>3.1280367695338152E-2</v>
      </c>
      <c r="AL9" s="96">
        <f>AL10+AL14+AL18</f>
        <v>1418</v>
      </c>
      <c r="AM9" s="96">
        <f>AM10+AM14+AM18</f>
        <v>40244</v>
      </c>
      <c r="AN9" s="85">
        <f t="shared" ref="AN9:AN22" si="10">IF(AM9&gt;0,AL9/AM9,0)</f>
        <v>3.5235066096809466E-2</v>
      </c>
      <c r="AO9" s="96">
        <f>AO10+AO14+AO18</f>
        <v>1842</v>
      </c>
      <c r="AP9" s="96">
        <f>AP10+AP14+AP18</f>
        <v>42236</v>
      </c>
      <c r="AQ9" s="85">
        <f t="shared" ref="AQ9:AQ22" si="11">IF(AP9&gt;0,AO9/AP9,0)</f>
        <v>4.3612084477696753E-2</v>
      </c>
      <c r="AR9" s="96">
        <f>AR10+AR14+AR18</f>
        <v>2106</v>
      </c>
      <c r="AS9" s="96">
        <f>AS10+AS14+AS18</f>
        <v>43795</v>
      </c>
      <c r="AT9" s="85">
        <f t="shared" ref="AT9:AT22" si="12">IF(AS9&gt;0,AR9/AS9,0)</f>
        <v>4.8087681242150931E-2</v>
      </c>
    </row>
    <row r="10" spans="1:47" x14ac:dyDescent="0.25">
      <c r="A10" s="68" t="s">
        <v>12</v>
      </c>
      <c r="B10" s="69"/>
      <c r="C10" s="69"/>
      <c r="D10" s="69">
        <f>SUM(D11:D13)</f>
        <v>1403</v>
      </c>
      <c r="E10" s="69">
        <f>SUM(E11:E13)</f>
        <v>13128</v>
      </c>
      <c r="F10" s="74">
        <f>D10/E10</f>
        <v>0.10687081048141377</v>
      </c>
      <c r="G10" s="39">
        <f t="shared" ref="G10:G22" si="13">$B$5+$F10</f>
        <v>0.20687081048141376</v>
      </c>
      <c r="H10" s="69">
        <v>675</v>
      </c>
      <c r="I10" s="69">
        <v>12198</v>
      </c>
      <c r="J10" s="85">
        <f t="shared" si="0"/>
        <v>5.5336940482046237E-2</v>
      </c>
      <c r="K10" s="69">
        <v>63</v>
      </c>
      <c r="L10" s="69">
        <v>1902</v>
      </c>
      <c r="M10" s="85">
        <f t="shared" si="1"/>
        <v>3.3123028391167195E-2</v>
      </c>
      <c r="N10" s="69">
        <v>222</v>
      </c>
      <c r="O10" s="69">
        <v>3214</v>
      </c>
      <c r="P10" s="85">
        <f t="shared" si="2"/>
        <v>6.9072806471686371E-2</v>
      </c>
      <c r="Q10" s="69">
        <v>324</v>
      </c>
      <c r="R10" s="69">
        <v>4284</v>
      </c>
      <c r="S10" s="85">
        <f t="shared" si="3"/>
        <v>7.5630252100840331E-2</v>
      </c>
      <c r="T10" s="69">
        <v>357</v>
      </c>
      <c r="U10" s="69">
        <v>5634</v>
      </c>
      <c r="V10" s="85">
        <f t="shared" si="4"/>
        <v>6.336528221512247E-2</v>
      </c>
      <c r="W10" s="69">
        <v>377</v>
      </c>
      <c r="X10" s="69">
        <v>7119</v>
      </c>
      <c r="Y10" s="85">
        <f t="shared" si="5"/>
        <v>5.2956875965725521E-2</v>
      </c>
      <c r="Z10" s="69">
        <v>460</v>
      </c>
      <c r="AA10" s="69">
        <v>8259</v>
      </c>
      <c r="AB10" s="85">
        <f t="shared" si="6"/>
        <v>5.5696815595108369E-2</v>
      </c>
      <c r="AC10" s="69">
        <v>463</v>
      </c>
      <c r="AD10" s="69">
        <v>9353</v>
      </c>
      <c r="AE10" s="85">
        <f t="shared" si="7"/>
        <v>4.9502833315513736E-2</v>
      </c>
      <c r="AF10" s="69">
        <v>464</v>
      </c>
      <c r="AG10" s="69">
        <v>10039</v>
      </c>
      <c r="AH10" s="85">
        <f t="shared" si="8"/>
        <v>4.6219743002291064E-2</v>
      </c>
      <c r="AI10" s="69">
        <v>466</v>
      </c>
      <c r="AJ10" s="69">
        <v>10879</v>
      </c>
      <c r="AK10" s="85">
        <f t="shared" si="9"/>
        <v>4.2834819376780957E-2</v>
      </c>
      <c r="AL10" s="69">
        <v>560</v>
      </c>
      <c r="AM10" s="69">
        <v>11608</v>
      </c>
      <c r="AN10" s="85">
        <f t="shared" si="10"/>
        <v>4.8242591316333565E-2</v>
      </c>
      <c r="AO10" s="69">
        <v>675</v>
      </c>
      <c r="AP10" s="69">
        <v>12220</v>
      </c>
      <c r="AQ10" s="85">
        <f t="shared" si="11"/>
        <v>5.523731587561375E-2</v>
      </c>
      <c r="AR10" s="69">
        <v>729</v>
      </c>
      <c r="AS10" s="69">
        <v>12671</v>
      </c>
      <c r="AT10" s="85">
        <f t="shared" si="12"/>
        <v>5.7532949254202513E-2</v>
      </c>
    </row>
    <row r="11" spans="1:47" ht="15.75" x14ac:dyDescent="0.25">
      <c r="A11" s="64" t="s">
        <v>26</v>
      </c>
      <c r="B11" s="24" t="s">
        <v>166</v>
      </c>
      <c r="C11" s="24" t="s">
        <v>49</v>
      </c>
      <c r="D11" s="24">
        <v>609</v>
      </c>
      <c r="E11" s="24">
        <v>4762</v>
      </c>
      <c r="F11" s="88">
        <v>0.12788744225115498</v>
      </c>
      <c r="G11" s="39">
        <f t="shared" si="13"/>
        <v>0.22788744225115498</v>
      </c>
      <c r="H11" s="24">
        <v>477</v>
      </c>
      <c r="I11" s="24">
        <v>4440</v>
      </c>
      <c r="J11" s="85">
        <f t="shared" si="0"/>
        <v>0.10743243243243243</v>
      </c>
      <c r="K11" s="24">
        <v>39</v>
      </c>
      <c r="L11" s="24">
        <v>744</v>
      </c>
      <c r="M11" s="85">
        <f t="shared" si="1"/>
        <v>5.2419354838709679E-2</v>
      </c>
      <c r="N11" s="24">
        <v>174</v>
      </c>
      <c r="O11" s="24">
        <v>1265</v>
      </c>
      <c r="P11" s="85">
        <f t="shared" si="2"/>
        <v>0.13754940711462452</v>
      </c>
      <c r="Q11" s="24">
        <v>275</v>
      </c>
      <c r="R11" s="24">
        <v>1674</v>
      </c>
      <c r="S11" s="85">
        <f t="shared" si="3"/>
        <v>0.16427718040621267</v>
      </c>
      <c r="T11" s="89">
        <v>276</v>
      </c>
      <c r="U11" s="89">
        <v>2215</v>
      </c>
      <c r="V11" s="85">
        <f t="shared" si="4"/>
        <v>0.12460496613995485</v>
      </c>
      <c r="W11" s="24">
        <v>276</v>
      </c>
      <c r="X11" s="24">
        <v>2573</v>
      </c>
      <c r="Y11" s="85">
        <f t="shared" si="5"/>
        <v>0.10726778080062184</v>
      </c>
      <c r="Z11" s="24">
        <v>278</v>
      </c>
      <c r="AA11" s="24">
        <v>2954</v>
      </c>
      <c r="AB11" s="85">
        <f t="shared" si="6"/>
        <v>9.4109681787406904E-2</v>
      </c>
      <c r="AC11" s="24">
        <v>278</v>
      </c>
      <c r="AD11" s="24">
        <v>3344</v>
      </c>
      <c r="AE11" s="85">
        <f t="shared" si="7"/>
        <v>8.3133971291866032E-2</v>
      </c>
      <c r="AF11" s="24">
        <v>279</v>
      </c>
      <c r="AG11" s="24">
        <v>3624</v>
      </c>
      <c r="AH11" s="85">
        <f t="shared" si="8"/>
        <v>7.6986754966887422E-2</v>
      </c>
      <c r="AI11" s="24">
        <v>279</v>
      </c>
      <c r="AJ11" s="24">
        <v>3928</v>
      </c>
      <c r="AK11" s="85">
        <f t="shared" si="9"/>
        <v>7.1028513238289209E-2</v>
      </c>
      <c r="AL11" s="24">
        <v>370</v>
      </c>
      <c r="AM11" s="24">
        <v>4244</v>
      </c>
      <c r="AN11" s="85">
        <f t="shared" si="10"/>
        <v>8.7181903864278987E-2</v>
      </c>
      <c r="AO11" s="24">
        <v>477</v>
      </c>
      <c r="AP11" s="24">
        <v>4462</v>
      </c>
      <c r="AQ11" s="85">
        <f t="shared" si="11"/>
        <v>0.10690273419991035</v>
      </c>
      <c r="AR11" s="24">
        <v>483</v>
      </c>
      <c r="AS11" s="24">
        <v>4583</v>
      </c>
      <c r="AT11" s="85">
        <f t="shared" si="12"/>
        <v>0.10538948287148156</v>
      </c>
    </row>
    <row r="12" spans="1:47" ht="15.75" x14ac:dyDescent="0.25">
      <c r="A12" s="64" t="s">
        <v>28</v>
      </c>
      <c r="B12" s="24" t="s">
        <v>167</v>
      </c>
      <c r="C12" s="24" t="s">
        <v>49</v>
      </c>
      <c r="D12" s="24">
        <v>508</v>
      </c>
      <c r="E12" s="24">
        <v>4930</v>
      </c>
      <c r="F12" s="88">
        <v>0.10304259634888438</v>
      </c>
      <c r="G12" s="39">
        <f t="shared" si="13"/>
        <v>0.20304259634888439</v>
      </c>
      <c r="H12" s="24">
        <v>73</v>
      </c>
      <c r="I12" s="24">
        <v>4346</v>
      </c>
      <c r="J12" s="85">
        <f t="shared" si="0"/>
        <v>1.679705476300046E-2</v>
      </c>
      <c r="K12" s="24">
        <v>23</v>
      </c>
      <c r="L12" s="24">
        <v>695</v>
      </c>
      <c r="M12" s="85">
        <f t="shared" si="1"/>
        <v>3.3093525179856115E-2</v>
      </c>
      <c r="N12" s="24">
        <v>47</v>
      </c>
      <c r="O12" s="24">
        <v>1153</v>
      </c>
      <c r="P12" s="85">
        <f t="shared" si="2"/>
        <v>4.0763226366001735E-2</v>
      </c>
      <c r="Q12" s="24">
        <v>47</v>
      </c>
      <c r="R12" s="24">
        <v>1528</v>
      </c>
      <c r="S12" s="85">
        <f t="shared" si="3"/>
        <v>3.0759162303664923E-2</v>
      </c>
      <c r="T12" s="89">
        <v>62</v>
      </c>
      <c r="U12" s="89">
        <v>1989</v>
      </c>
      <c r="V12" s="85">
        <f t="shared" si="4"/>
        <v>3.1171442936148819E-2</v>
      </c>
      <c r="W12" s="24">
        <v>71</v>
      </c>
      <c r="X12" s="24">
        <v>2576</v>
      </c>
      <c r="Y12" s="85">
        <f t="shared" si="5"/>
        <v>2.7562111801242236E-2</v>
      </c>
      <c r="Z12" s="24">
        <v>71</v>
      </c>
      <c r="AA12" s="24">
        <v>3010</v>
      </c>
      <c r="AB12" s="85">
        <f t="shared" si="6"/>
        <v>2.3588039867109636E-2</v>
      </c>
      <c r="AC12" s="24">
        <v>71</v>
      </c>
      <c r="AD12" s="24">
        <v>3418</v>
      </c>
      <c r="AE12" s="85">
        <f t="shared" si="7"/>
        <v>2.0772381509654769E-2</v>
      </c>
      <c r="AF12" s="24">
        <v>71</v>
      </c>
      <c r="AG12" s="24">
        <v>3647</v>
      </c>
      <c r="AH12" s="85">
        <f t="shared" si="8"/>
        <v>1.9468055936386071E-2</v>
      </c>
      <c r="AI12" s="24">
        <v>72</v>
      </c>
      <c r="AJ12" s="24">
        <v>3929</v>
      </c>
      <c r="AK12" s="85">
        <f t="shared" si="9"/>
        <v>1.8325273606515653E-2</v>
      </c>
      <c r="AL12" s="24">
        <v>72</v>
      </c>
      <c r="AM12" s="24">
        <v>4152</v>
      </c>
      <c r="AN12" s="85">
        <f t="shared" si="10"/>
        <v>1.7341040462427744E-2</v>
      </c>
      <c r="AO12" s="24">
        <v>73</v>
      </c>
      <c r="AP12" s="24">
        <v>4346</v>
      </c>
      <c r="AQ12" s="85">
        <f t="shared" si="11"/>
        <v>1.679705476300046E-2</v>
      </c>
      <c r="AR12" s="24">
        <v>94</v>
      </c>
      <c r="AS12" s="24">
        <v>4528</v>
      </c>
      <c r="AT12" s="85">
        <f t="shared" si="12"/>
        <v>2.0759717314487631E-2</v>
      </c>
    </row>
    <row r="13" spans="1:47" ht="15.75" x14ac:dyDescent="0.25">
      <c r="A13" s="64" t="s">
        <v>23</v>
      </c>
      <c r="B13" s="24" t="s">
        <v>167</v>
      </c>
      <c r="C13" s="24" t="s">
        <v>49</v>
      </c>
      <c r="D13" s="24">
        <v>286</v>
      </c>
      <c r="E13" s="24">
        <v>3436</v>
      </c>
      <c r="F13" s="88">
        <v>8.3236321303841676E-2</v>
      </c>
      <c r="G13" s="39">
        <f t="shared" si="13"/>
        <v>0.18323632130384168</v>
      </c>
      <c r="H13" s="24">
        <v>125</v>
      </c>
      <c r="I13" s="24">
        <v>3412</v>
      </c>
      <c r="J13" s="85">
        <f t="shared" si="0"/>
        <v>3.6635404454865184E-2</v>
      </c>
      <c r="K13" s="24">
        <v>1</v>
      </c>
      <c r="L13" s="24">
        <v>463</v>
      </c>
      <c r="M13" s="85">
        <f t="shared" si="1"/>
        <v>2.1598272138228943E-3</v>
      </c>
      <c r="N13" s="24">
        <v>1</v>
      </c>
      <c r="O13" s="24">
        <v>796</v>
      </c>
      <c r="P13" s="85">
        <f t="shared" si="2"/>
        <v>1.2562814070351759E-3</v>
      </c>
      <c r="Q13" s="24">
        <v>2</v>
      </c>
      <c r="R13" s="24">
        <v>1082</v>
      </c>
      <c r="S13" s="85">
        <f t="shared" si="3"/>
        <v>1.8484288354898336E-3</v>
      </c>
      <c r="T13" s="89">
        <v>19</v>
      </c>
      <c r="U13" s="89">
        <v>1430</v>
      </c>
      <c r="V13" s="85">
        <f t="shared" si="4"/>
        <v>1.3286713286713287E-2</v>
      </c>
      <c r="W13" s="24">
        <v>30</v>
      </c>
      <c r="X13" s="24">
        <v>1970</v>
      </c>
      <c r="Y13" s="85">
        <f t="shared" si="5"/>
        <v>1.5228426395939087E-2</v>
      </c>
      <c r="Z13" s="24">
        <v>111</v>
      </c>
      <c r="AA13" s="24">
        <v>2295</v>
      </c>
      <c r="AB13" s="85">
        <f t="shared" si="6"/>
        <v>4.8366013071895426E-2</v>
      </c>
      <c r="AC13" s="24">
        <v>114</v>
      </c>
      <c r="AD13" s="24">
        <v>2591</v>
      </c>
      <c r="AE13" s="85">
        <f t="shared" si="7"/>
        <v>4.3998456194519489E-2</v>
      </c>
      <c r="AF13" s="24">
        <v>114</v>
      </c>
      <c r="AG13" s="24">
        <v>2768</v>
      </c>
      <c r="AH13" s="85">
        <f t="shared" si="8"/>
        <v>4.1184971098265896E-2</v>
      </c>
      <c r="AI13" s="24">
        <v>115</v>
      </c>
      <c r="AJ13" s="24">
        <v>3022</v>
      </c>
      <c r="AK13" s="85">
        <f t="shared" si="9"/>
        <v>3.8054268696227661E-2</v>
      </c>
      <c r="AL13" s="24">
        <v>118</v>
      </c>
      <c r="AM13" s="24">
        <v>3212</v>
      </c>
      <c r="AN13" s="85">
        <f t="shared" si="10"/>
        <v>3.6737235367372355E-2</v>
      </c>
      <c r="AO13" s="24">
        <v>125</v>
      </c>
      <c r="AP13" s="24">
        <v>3412</v>
      </c>
      <c r="AQ13" s="85">
        <f t="shared" si="11"/>
        <v>3.6635404454865184E-2</v>
      </c>
      <c r="AR13" s="24">
        <v>152</v>
      </c>
      <c r="AS13" s="24">
        <v>3560</v>
      </c>
      <c r="AT13" s="85">
        <f t="shared" si="12"/>
        <v>4.2696629213483148E-2</v>
      </c>
    </row>
    <row r="14" spans="1:47" x14ac:dyDescent="0.25">
      <c r="A14" s="68" t="s">
        <v>1</v>
      </c>
      <c r="B14" s="69"/>
      <c r="C14" s="69"/>
      <c r="D14" s="69">
        <f>SUM(D15:D17)</f>
        <v>1039</v>
      </c>
      <c r="E14" s="69">
        <f>SUM(E15:E17)</f>
        <v>15111</v>
      </c>
      <c r="F14" s="74">
        <f>D14/E14</f>
        <v>6.8757858513665546E-2</v>
      </c>
      <c r="G14" s="39">
        <f t="shared" si="13"/>
        <v>0.16875785851366554</v>
      </c>
      <c r="H14" s="69">
        <v>418</v>
      </c>
      <c r="I14" s="69">
        <v>14250</v>
      </c>
      <c r="J14" s="85">
        <f t="shared" si="0"/>
        <v>2.9333333333333333E-2</v>
      </c>
      <c r="K14" s="69">
        <v>7</v>
      </c>
      <c r="L14" s="69">
        <v>3419</v>
      </c>
      <c r="M14" s="85">
        <f t="shared" si="1"/>
        <v>2.0473822755191578E-3</v>
      </c>
      <c r="N14" s="69">
        <v>59</v>
      </c>
      <c r="O14" s="69">
        <v>5008</v>
      </c>
      <c r="P14" s="85">
        <f t="shared" si="2"/>
        <v>1.1781150159744409E-2</v>
      </c>
      <c r="Q14" s="69">
        <v>133</v>
      </c>
      <c r="R14" s="69">
        <v>6242</v>
      </c>
      <c r="S14" s="85">
        <f t="shared" si="3"/>
        <v>2.1307273309836592E-2</v>
      </c>
      <c r="T14" s="69">
        <v>154</v>
      </c>
      <c r="U14" s="69">
        <v>7706</v>
      </c>
      <c r="V14" s="85">
        <f t="shared" si="4"/>
        <v>1.9984427718660783E-2</v>
      </c>
      <c r="W14" s="69">
        <v>192</v>
      </c>
      <c r="X14" s="69">
        <v>9293</v>
      </c>
      <c r="Y14" s="85">
        <f t="shared" si="5"/>
        <v>2.0660712364145056E-2</v>
      </c>
      <c r="Z14" s="69">
        <v>197</v>
      </c>
      <c r="AA14" s="69">
        <v>10405</v>
      </c>
      <c r="AB14" s="85">
        <f t="shared" si="6"/>
        <v>1.8933205189812591E-2</v>
      </c>
      <c r="AC14" s="69">
        <v>198</v>
      </c>
      <c r="AD14" s="69">
        <v>11475</v>
      </c>
      <c r="AE14" s="85">
        <f t="shared" si="7"/>
        <v>1.7254901960784313E-2</v>
      </c>
      <c r="AF14" s="69">
        <v>214</v>
      </c>
      <c r="AG14" s="69">
        <v>12273</v>
      </c>
      <c r="AH14" s="85">
        <f t="shared" si="8"/>
        <v>1.7436649555935792E-2</v>
      </c>
      <c r="AI14" s="69">
        <v>268</v>
      </c>
      <c r="AJ14" s="69">
        <v>13007</v>
      </c>
      <c r="AK14" s="85">
        <f t="shared" si="9"/>
        <v>2.0604289997693551E-2</v>
      </c>
      <c r="AL14" s="69">
        <v>334</v>
      </c>
      <c r="AM14" s="69">
        <v>13687</v>
      </c>
      <c r="AN14" s="85">
        <f t="shared" si="10"/>
        <v>2.4402717907503469E-2</v>
      </c>
      <c r="AO14" s="69">
        <v>418</v>
      </c>
      <c r="AP14" s="69">
        <v>14252</v>
      </c>
      <c r="AQ14" s="85">
        <f t="shared" si="11"/>
        <v>2.9329216952006736E-2</v>
      </c>
      <c r="AR14" s="69">
        <v>472</v>
      </c>
      <c r="AS14" s="69">
        <v>14704</v>
      </c>
      <c r="AT14" s="85">
        <f t="shared" si="12"/>
        <v>3.2100108813928184E-2</v>
      </c>
    </row>
    <row r="15" spans="1:47" ht="15.75" x14ac:dyDescent="0.25">
      <c r="A15" s="64" t="s">
        <v>0</v>
      </c>
      <c r="B15" s="24" t="s">
        <v>166</v>
      </c>
      <c r="C15" s="24" t="s">
        <v>49</v>
      </c>
      <c r="D15" s="24">
        <v>216</v>
      </c>
      <c r="E15" s="24">
        <v>3450</v>
      </c>
      <c r="F15" s="88">
        <v>6.2608695652173918E-2</v>
      </c>
      <c r="G15" s="39">
        <f t="shared" si="13"/>
        <v>0.16260869565217392</v>
      </c>
      <c r="H15" s="24">
        <v>111</v>
      </c>
      <c r="I15" s="24">
        <v>3068</v>
      </c>
      <c r="J15" s="85">
        <f t="shared" si="0"/>
        <v>3.617992177314211E-2</v>
      </c>
      <c r="K15" s="24">
        <v>0</v>
      </c>
      <c r="L15" s="24">
        <v>590</v>
      </c>
      <c r="M15" s="85">
        <f t="shared" si="1"/>
        <v>0</v>
      </c>
      <c r="N15" s="24">
        <v>10</v>
      </c>
      <c r="O15" s="24">
        <v>1005</v>
      </c>
      <c r="P15" s="85">
        <f t="shared" si="2"/>
        <v>9.9502487562189053E-3</v>
      </c>
      <c r="Q15" s="24">
        <v>34</v>
      </c>
      <c r="R15" s="24">
        <v>1369</v>
      </c>
      <c r="S15" s="85">
        <f t="shared" si="3"/>
        <v>2.483564645726808E-2</v>
      </c>
      <c r="T15" s="89">
        <v>34</v>
      </c>
      <c r="U15" s="89">
        <v>1689</v>
      </c>
      <c r="V15" s="85">
        <f t="shared" si="4"/>
        <v>2.0130254588513915E-2</v>
      </c>
      <c r="W15" s="24">
        <v>42</v>
      </c>
      <c r="X15" s="24">
        <v>2020</v>
      </c>
      <c r="Y15" s="85">
        <f t="shared" si="5"/>
        <v>2.0792079207920793E-2</v>
      </c>
      <c r="Z15" s="24">
        <v>42</v>
      </c>
      <c r="AA15" s="24">
        <v>2249</v>
      </c>
      <c r="AB15" s="85">
        <f t="shared" si="6"/>
        <v>1.8674966651845263E-2</v>
      </c>
      <c r="AC15" s="24">
        <v>42</v>
      </c>
      <c r="AD15" s="24">
        <v>2470</v>
      </c>
      <c r="AE15" s="85">
        <f t="shared" si="7"/>
        <v>1.7004048582995951E-2</v>
      </c>
      <c r="AF15" s="24">
        <v>42</v>
      </c>
      <c r="AG15" s="24">
        <v>2661</v>
      </c>
      <c r="AH15" s="85">
        <f t="shared" si="8"/>
        <v>1.5783540022547914E-2</v>
      </c>
      <c r="AI15" s="24">
        <v>71</v>
      </c>
      <c r="AJ15" s="24">
        <v>2830</v>
      </c>
      <c r="AK15" s="85">
        <f t="shared" si="9"/>
        <v>2.5088339222614841E-2</v>
      </c>
      <c r="AL15" s="24">
        <v>106</v>
      </c>
      <c r="AM15" s="24">
        <v>2953</v>
      </c>
      <c r="AN15" s="85">
        <f t="shared" si="10"/>
        <v>3.5895699288858787E-2</v>
      </c>
      <c r="AO15" s="24">
        <v>111</v>
      </c>
      <c r="AP15" s="24">
        <v>3066</v>
      </c>
      <c r="AQ15" s="85">
        <f t="shared" si="11"/>
        <v>3.6203522504892366E-2</v>
      </c>
      <c r="AR15" s="24">
        <v>114</v>
      </c>
      <c r="AS15" s="24">
        <v>3169</v>
      </c>
      <c r="AT15" s="85">
        <f t="shared" si="12"/>
        <v>3.5973493215525405E-2</v>
      </c>
    </row>
    <row r="16" spans="1:47" ht="15.75" x14ac:dyDescent="0.25">
      <c r="A16" s="64" t="s">
        <v>4</v>
      </c>
      <c r="B16" s="24" t="s">
        <v>167</v>
      </c>
      <c r="C16" s="24" t="s">
        <v>50</v>
      </c>
      <c r="D16" s="24">
        <v>499</v>
      </c>
      <c r="E16" s="24">
        <v>7816</v>
      </c>
      <c r="F16" s="88">
        <v>6.3843398157625381E-2</v>
      </c>
      <c r="G16" s="39">
        <f t="shared" si="13"/>
        <v>0.16384339815762539</v>
      </c>
      <c r="H16" s="24">
        <v>157</v>
      </c>
      <c r="I16" s="24">
        <v>7714</v>
      </c>
      <c r="J16" s="85">
        <f t="shared" si="0"/>
        <v>2.0352605652061189E-2</v>
      </c>
      <c r="K16" s="24">
        <v>5</v>
      </c>
      <c r="L16" s="24">
        <v>2132</v>
      </c>
      <c r="M16" s="85">
        <f t="shared" si="1"/>
        <v>2.3452157598499064E-3</v>
      </c>
      <c r="N16" s="24">
        <v>42</v>
      </c>
      <c r="O16" s="24">
        <v>2908</v>
      </c>
      <c r="P16" s="85">
        <f t="shared" si="2"/>
        <v>1.4442916093535076E-2</v>
      </c>
      <c r="Q16" s="24">
        <v>90</v>
      </c>
      <c r="R16" s="24">
        <v>3565</v>
      </c>
      <c r="S16" s="85">
        <f t="shared" si="3"/>
        <v>2.5245441795231416E-2</v>
      </c>
      <c r="T16" s="89">
        <v>110</v>
      </c>
      <c r="U16" s="89">
        <v>4283</v>
      </c>
      <c r="V16" s="85">
        <f t="shared" si="4"/>
        <v>2.5682932523931824E-2</v>
      </c>
      <c r="W16" s="24">
        <v>115</v>
      </c>
      <c r="X16" s="24">
        <v>5147</v>
      </c>
      <c r="Y16" s="85">
        <f t="shared" si="5"/>
        <v>2.2343112492714201E-2</v>
      </c>
      <c r="Z16" s="24">
        <v>119</v>
      </c>
      <c r="AA16" s="24">
        <v>5816</v>
      </c>
      <c r="AB16" s="85">
        <f t="shared" si="6"/>
        <v>2.0460797799174691E-2</v>
      </c>
      <c r="AC16" s="24">
        <v>120</v>
      </c>
      <c r="AD16" s="24">
        <v>6391</v>
      </c>
      <c r="AE16" s="85">
        <f t="shared" si="7"/>
        <v>1.8776404318572994E-2</v>
      </c>
      <c r="AF16" s="24">
        <v>129</v>
      </c>
      <c r="AG16" s="24">
        <v>6763</v>
      </c>
      <c r="AH16" s="85">
        <f t="shared" si="8"/>
        <v>1.9074375277243826E-2</v>
      </c>
      <c r="AI16" s="24">
        <v>136</v>
      </c>
      <c r="AJ16" s="24">
        <v>7105</v>
      </c>
      <c r="AK16" s="85">
        <f t="shared" si="9"/>
        <v>1.9141449683321606E-2</v>
      </c>
      <c r="AL16" s="24">
        <v>141</v>
      </c>
      <c r="AM16" s="24">
        <v>7402</v>
      </c>
      <c r="AN16" s="85">
        <f t="shared" si="10"/>
        <v>1.9048905701161849E-2</v>
      </c>
      <c r="AO16" s="24">
        <v>157</v>
      </c>
      <c r="AP16" s="24">
        <v>7717</v>
      </c>
      <c r="AQ16" s="85">
        <f t="shared" si="11"/>
        <v>2.034469353375664E-2</v>
      </c>
      <c r="AR16" s="24">
        <v>163</v>
      </c>
      <c r="AS16" s="24">
        <v>7979</v>
      </c>
      <c r="AT16" s="85">
        <f t="shared" si="12"/>
        <v>2.0428625140995114E-2</v>
      </c>
    </row>
    <row r="17" spans="1:47" ht="15.75" x14ac:dyDescent="0.25">
      <c r="A17" s="64" t="s">
        <v>16</v>
      </c>
      <c r="B17" s="24" t="s">
        <v>166</v>
      </c>
      <c r="C17" s="24" t="s">
        <v>177</v>
      </c>
      <c r="D17" s="24">
        <v>324</v>
      </c>
      <c r="E17" s="24">
        <v>3845</v>
      </c>
      <c r="F17" s="88">
        <v>8.4265279583875169E-2</v>
      </c>
      <c r="G17" s="39">
        <f t="shared" si="13"/>
        <v>0.18426527958387517</v>
      </c>
      <c r="H17" s="24">
        <v>150</v>
      </c>
      <c r="I17" s="24">
        <v>3468</v>
      </c>
      <c r="J17" s="85">
        <f t="shared" si="0"/>
        <v>4.3252595155709339E-2</v>
      </c>
      <c r="K17" s="24">
        <v>2</v>
      </c>
      <c r="L17" s="24">
        <v>697</v>
      </c>
      <c r="M17" s="85">
        <f t="shared" si="1"/>
        <v>2.8694404591104736E-3</v>
      </c>
      <c r="N17" s="24">
        <v>7</v>
      </c>
      <c r="O17" s="24">
        <v>1095</v>
      </c>
      <c r="P17" s="85">
        <f t="shared" si="2"/>
        <v>6.392694063926941E-3</v>
      </c>
      <c r="Q17" s="24">
        <v>9</v>
      </c>
      <c r="R17" s="24">
        <v>1308</v>
      </c>
      <c r="S17" s="85">
        <f t="shared" si="3"/>
        <v>6.8807339449541288E-3</v>
      </c>
      <c r="T17" s="89">
        <v>10</v>
      </c>
      <c r="U17" s="89">
        <v>1734</v>
      </c>
      <c r="V17" s="85">
        <f t="shared" si="4"/>
        <v>5.7670126874279125E-3</v>
      </c>
      <c r="W17" s="24">
        <v>35</v>
      </c>
      <c r="X17" s="24">
        <v>2126</v>
      </c>
      <c r="Y17" s="85">
        <f t="shared" si="5"/>
        <v>1.6462841015992474E-2</v>
      </c>
      <c r="Z17" s="24">
        <v>36</v>
      </c>
      <c r="AA17" s="24">
        <v>2340</v>
      </c>
      <c r="AB17" s="85">
        <f t="shared" si="6"/>
        <v>1.5384615384615385E-2</v>
      </c>
      <c r="AC17" s="24">
        <v>36</v>
      </c>
      <c r="AD17" s="24">
        <v>2614</v>
      </c>
      <c r="AE17" s="85">
        <f t="shared" si="7"/>
        <v>1.3771996939556235E-2</v>
      </c>
      <c r="AF17" s="24">
        <v>43</v>
      </c>
      <c r="AG17" s="24">
        <v>2849</v>
      </c>
      <c r="AH17" s="85">
        <f t="shared" si="8"/>
        <v>1.5093015093015093E-2</v>
      </c>
      <c r="AI17" s="24">
        <v>61</v>
      </c>
      <c r="AJ17" s="24">
        <v>3072</v>
      </c>
      <c r="AK17" s="85">
        <f t="shared" si="9"/>
        <v>1.9856770833333332E-2</v>
      </c>
      <c r="AL17" s="24">
        <v>87</v>
      </c>
      <c r="AM17" s="24">
        <v>3332</v>
      </c>
      <c r="AN17" s="85">
        <f t="shared" si="10"/>
        <v>2.6110444177671069E-2</v>
      </c>
      <c r="AO17" s="24">
        <v>150</v>
      </c>
      <c r="AP17" s="24">
        <v>3469</v>
      </c>
      <c r="AQ17" s="85">
        <f t="shared" si="11"/>
        <v>4.3240126837705388E-2</v>
      </c>
      <c r="AR17" s="24">
        <v>195</v>
      </c>
      <c r="AS17" s="24">
        <v>3556</v>
      </c>
      <c r="AT17" s="85">
        <f t="shared" si="12"/>
        <v>5.4836895388076491E-2</v>
      </c>
    </row>
    <row r="18" spans="1:47" x14ac:dyDescent="0.25">
      <c r="A18" s="68" t="s">
        <v>3</v>
      </c>
      <c r="B18" s="69"/>
      <c r="C18" s="69"/>
      <c r="D18" s="69">
        <f>SUM(D19:D22)</f>
        <v>1144</v>
      </c>
      <c r="E18" s="69">
        <f>SUM(E19:E22)</f>
        <v>15602</v>
      </c>
      <c r="F18" s="74">
        <f>D18/E18</f>
        <v>7.3323932829124472E-2</v>
      </c>
      <c r="G18" s="39">
        <f t="shared" si="13"/>
        <v>0.17332393282912448</v>
      </c>
      <c r="H18" s="69">
        <v>749</v>
      </c>
      <c r="I18" s="69">
        <v>15757</v>
      </c>
      <c r="J18" s="85">
        <f t="shared" si="0"/>
        <v>4.7534429142603286E-2</v>
      </c>
      <c r="K18" s="69">
        <v>22</v>
      </c>
      <c r="L18" s="69">
        <v>2499</v>
      </c>
      <c r="M18" s="85">
        <f t="shared" si="1"/>
        <v>8.8035214085634261E-3</v>
      </c>
      <c r="N18" s="69">
        <v>124</v>
      </c>
      <c r="O18" s="69">
        <v>4320</v>
      </c>
      <c r="P18" s="85">
        <f t="shared" si="2"/>
        <v>2.8703703703703703E-2</v>
      </c>
      <c r="Q18" s="69">
        <v>185</v>
      </c>
      <c r="R18" s="69">
        <v>6070</v>
      </c>
      <c r="S18" s="85">
        <f t="shared" si="3"/>
        <v>3.0477759472817133E-2</v>
      </c>
      <c r="T18" s="69">
        <v>281</v>
      </c>
      <c r="U18" s="69">
        <v>8010</v>
      </c>
      <c r="V18" s="85">
        <f t="shared" si="4"/>
        <v>3.5081148564294631E-2</v>
      </c>
      <c r="W18" s="69">
        <v>298</v>
      </c>
      <c r="X18" s="69">
        <v>9600</v>
      </c>
      <c r="Y18" s="85">
        <f t="shared" si="5"/>
        <v>3.1041666666666665E-2</v>
      </c>
      <c r="Z18" s="69">
        <v>339</v>
      </c>
      <c r="AA18" s="69">
        <v>10786</v>
      </c>
      <c r="AB18" s="85">
        <f t="shared" si="6"/>
        <v>3.1429631003152235E-2</v>
      </c>
      <c r="AC18" s="69">
        <v>359</v>
      </c>
      <c r="AD18" s="69">
        <v>12206</v>
      </c>
      <c r="AE18" s="85">
        <f t="shared" si="7"/>
        <v>2.9411764705882353E-2</v>
      </c>
      <c r="AF18" s="69">
        <v>404</v>
      </c>
      <c r="AG18" s="69">
        <v>13209</v>
      </c>
      <c r="AH18" s="85">
        <f t="shared" si="8"/>
        <v>3.0585207055795292E-2</v>
      </c>
      <c r="AI18" s="69">
        <v>457</v>
      </c>
      <c r="AJ18" s="69">
        <v>14189</v>
      </c>
      <c r="AK18" s="85">
        <f t="shared" si="9"/>
        <v>3.2208048488265556E-2</v>
      </c>
      <c r="AL18" s="69">
        <v>524</v>
      </c>
      <c r="AM18" s="69">
        <v>14949</v>
      </c>
      <c r="AN18" s="85">
        <f t="shared" si="10"/>
        <v>3.505251187370393E-2</v>
      </c>
      <c r="AO18" s="69">
        <v>749</v>
      </c>
      <c r="AP18" s="69">
        <v>15764</v>
      </c>
      <c r="AQ18" s="85">
        <f t="shared" si="11"/>
        <v>4.7513321492007106E-2</v>
      </c>
      <c r="AR18" s="69">
        <v>905</v>
      </c>
      <c r="AS18" s="69">
        <v>16420</v>
      </c>
      <c r="AT18" s="85">
        <f t="shared" si="12"/>
        <v>5.5115712545676002E-2</v>
      </c>
    </row>
    <row r="19" spans="1:47" ht="15.75" x14ac:dyDescent="0.25">
      <c r="A19" s="64" t="s">
        <v>47</v>
      </c>
      <c r="B19" s="24" t="s">
        <v>167</v>
      </c>
      <c r="C19" s="24" t="s">
        <v>3</v>
      </c>
      <c r="D19" s="24">
        <v>230</v>
      </c>
      <c r="E19" s="24">
        <v>3808</v>
      </c>
      <c r="F19" s="88">
        <v>6.0399159663865547E-2</v>
      </c>
      <c r="G19" s="39">
        <f t="shared" si="13"/>
        <v>0.16039915966386556</v>
      </c>
      <c r="H19" s="24">
        <v>119</v>
      </c>
      <c r="I19" s="24">
        <v>4328</v>
      </c>
      <c r="J19" s="85">
        <f t="shared" si="0"/>
        <v>2.7495378927911276E-2</v>
      </c>
      <c r="K19" s="24">
        <v>0</v>
      </c>
      <c r="L19" s="24">
        <v>487</v>
      </c>
      <c r="M19" s="85">
        <f t="shared" si="1"/>
        <v>0</v>
      </c>
      <c r="N19" s="24">
        <v>0</v>
      </c>
      <c r="O19" s="24">
        <v>822</v>
      </c>
      <c r="P19" s="85">
        <f t="shared" si="2"/>
        <v>0</v>
      </c>
      <c r="Q19" s="24">
        <v>0</v>
      </c>
      <c r="R19" s="24">
        <v>1383</v>
      </c>
      <c r="S19" s="85">
        <f t="shared" si="3"/>
        <v>0</v>
      </c>
      <c r="T19" s="89">
        <v>1</v>
      </c>
      <c r="U19" s="89">
        <v>1919</v>
      </c>
      <c r="V19" s="85">
        <f t="shared" si="4"/>
        <v>5.2110474205315264E-4</v>
      </c>
      <c r="W19" s="24">
        <v>12</v>
      </c>
      <c r="X19" s="24">
        <v>2391</v>
      </c>
      <c r="Y19" s="85">
        <f t="shared" si="5"/>
        <v>5.018820577164366E-3</v>
      </c>
      <c r="Z19" s="24">
        <v>18</v>
      </c>
      <c r="AA19" s="24">
        <v>2746</v>
      </c>
      <c r="AB19" s="85">
        <f t="shared" si="6"/>
        <v>6.5549890750182084E-3</v>
      </c>
      <c r="AC19" s="24">
        <v>18</v>
      </c>
      <c r="AD19" s="24">
        <v>3122</v>
      </c>
      <c r="AE19" s="85">
        <f t="shared" si="7"/>
        <v>5.7655349135169766E-3</v>
      </c>
      <c r="AF19" s="24">
        <v>18</v>
      </c>
      <c r="AG19" s="24">
        <v>3433</v>
      </c>
      <c r="AH19" s="85">
        <f t="shared" si="8"/>
        <v>5.2432274978153216E-3</v>
      </c>
      <c r="AI19" s="24">
        <v>19</v>
      </c>
      <c r="AJ19" s="24">
        <v>3737</v>
      </c>
      <c r="AK19" s="85">
        <f t="shared" si="9"/>
        <v>5.0842922130050839E-3</v>
      </c>
      <c r="AL19" s="24">
        <v>30</v>
      </c>
      <c r="AM19" s="24">
        <v>4029</v>
      </c>
      <c r="AN19" s="85">
        <f t="shared" si="10"/>
        <v>7.446016381236039E-3</v>
      </c>
      <c r="AO19" s="24">
        <v>119</v>
      </c>
      <c r="AP19" s="24">
        <v>4332</v>
      </c>
      <c r="AQ19" s="85">
        <f t="shared" si="11"/>
        <v>2.746999076638966E-2</v>
      </c>
      <c r="AR19" s="24">
        <v>189</v>
      </c>
      <c r="AS19" s="24">
        <v>4555</v>
      </c>
      <c r="AT19" s="85">
        <f t="shared" si="12"/>
        <v>4.1492864983534578E-2</v>
      </c>
    </row>
    <row r="20" spans="1:47" ht="15.75" x14ac:dyDescent="0.25">
      <c r="A20" s="64" t="s">
        <v>37</v>
      </c>
      <c r="B20" s="24" t="s">
        <v>167</v>
      </c>
      <c r="C20" s="24" t="s">
        <v>3</v>
      </c>
      <c r="D20" s="24">
        <v>200</v>
      </c>
      <c r="E20" s="24">
        <v>3073</v>
      </c>
      <c r="F20" s="88">
        <v>6.5082980800520662E-2</v>
      </c>
      <c r="G20" s="39">
        <f t="shared" si="13"/>
        <v>0.16508298080052067</v>
      </c>
      <c r="H20" s="24">
        <v>146</v>
      </c>
      <c r="I20" s="24">
        <v>2926</v>
      </c>
      <c r="J20" s="85">
        <f t="shared" si="0"/>
        <v>4.9897470950102531E-2</v>
      </c>
      <c r="K20" s="24">
        <v>5</v>
      </c>
      <c r="L20" s="24">
        <v>476</v>
      </c>
      <c r="M20" s="85">
        <f t="shared" si="1"/>
        <v>1.050420168067227E-2</v>
      </c>
      <c r="N20" s="24">
        <v>42</v>
      </c>
      <c r="O20" s="24">
        <v>861</v>
      </c>
      <c r="P20" s="85">
        <f t="shared" si="2"/>
        <v>4.878048780487805E-2</v>
      </c>
      <c r="Q20" s="24">
        <v>64</v>
      </c>
      <c r="R20" s="24">
        <v>1161</v>
      </c>
      <c r="S20" s="85">
        <f t="shared" si="3"/>
        <v>5.512489233419466E-2</v>
      </c>
      <c r="T20" s="89">
        <v>107</v>
      </c>
      <c r="U20" s="89">
        <v>1562</v>
      </c>
      <c r="V20" s="85">
        <f t="shared" si="4"/>
        <v>6.8501920614596673E-2</v>
      </c>
      <c r="W20" s="24">
        <v>107</v>
      </c>
      <c r="X20" s="24">
        <v>1825</v>
      </c>
      <c r="Y20" s="85">
        <f t="shared" si="5"/>
        <v>5.8630136986301373E-2</v>
      </c>
      <c r="Z20" s="24">
        <v>107</v>
      </c>
      <c r="AA20" s="24">
        <v>2004</v>
      </c>
      <c r="AB20" s="85">
        <f t="shared" si="6"/>
        <v>5.3393213572854294E-2</v>
      </c>
      <c r="AC20" s="24">
        <v>107</v>
      </c>
      <c r="AD20" s="24">
        <v>2277</v>
      </c>
      <c r="AE20" s="85">
        <f t="shared" si="7"/>
        <v>4.6991655687307864E-2</v>
      </c>
      <c r="AF20" s="24">
        <v>107</v>
      </c>
      <c r="AG20" s="24">
        <v>2491</v>
      </c>
      <c r="AH20" s="85">
        <f t="shared" si="8"/>
        <v>4.2954636692091527E-2</v>
      </c>
      <c r="AI20" s="24">
        <v>107</v>
      </c>
      <c r="AJ20" s="24">
        <v>2677</v>
      </c>
      <c r="AK20" s="85">
        <f t="shared" si="9"/>
        <v>3.9970115801270079E-2</v>
      </c>
      <c r="AL20" s="24">
        <v>115</v>
      </c>
      <c r="AM20" s="24">
        <v>2807</v>
      </c>
      <c r="AN20" s="85">
        <f t="shared" si="10"/>
        <v>4.0969006056287852E-2</v>
      </c>
      <c r="AO20" s="24">
        <v>146</v>
      </c>
      <c r="AP20" s="24">
        <v>2926</v>
      </c>
      <c r="AQ20" s="85">
        <f t="shared" si="11"/>
        <v>4.9897470950102531E-2</v>
      </c>
      <c r="AR20" s="24">
        <v>172</v>
      </c>
      <c r="AS20" s="24">
        <v>3055</v>
      </c>
      <c r="AT20" s="85">
        <f t="shared" si="12"/>
        <v>5.6301145662847787E-2</v>
      </c>
    </row>
    <row r="21" spans="1:47" ht="15.75" x14ac:dyDescent="0.25">
      <c r="A21" s="64" t="s">
        <v>14</v>
      </c>
      <c r="B21" s="24" t="s">
        <v>167</v>
      </c>
      <c r="C21" s="24" t="s">
        <v>52</v>
      </c>
      <c r="D21" s="24">
        <v>593</v>
      </c>
      <c r="E21" s="24">
        <v>5374</v>
      </c>
      <c r="F21" s="88">
        <v>0.1103461109043543</v>
      </c>
      <c r="G21" s="39">
        <f t="shared" si="13"/>
        <v>0.21034611090435429</v>
      </c>
      <c r="H21" s="24">
        <v>444</v>
      </c>
      <c r="I21" s="24">
        <v>5375</v>
      </c>
      <c r="J21" s="85">
        <f t="shared" si="0"/>
        <v>8.2604651162790699E-2</v>
      </c>
      <c r="K21" s="24">
        <v>17</v>
      </c>
      <c r="L21" s="24">
        <v>958</v>
      </c>
      <c r="M21" s="85">
        <f t="shared" si="1"/>
        <v>1.7745302713987474E-2</v>
      </c>
      <c r="N21" s="24">
        <v>82</v>
      </c>
      <c r="O21" s="24">
        <v>1625</v>
      </c>
      <c r="P21" s="85">
        <f t="shared" si="2"/>
        <v>5.046153846153846E-2</v>
      </c>
      <c r="Q21" s="24">
        <v>121</v>
      </c>
      <c r="R21" s="24">
        <v>2249</v>
      </c>
      <c r="S21" s="85">
        <f t="shared" si="3"/>
        <v>5.3801689639839931E-2</v>
      </c>
      <c r="T21" s="89">
        <v>173</v>
      </c>
      <c r="U21" s="89">
        <v>2967</v>
      </c>
      <c r="V21" s="85">
        <f t="shared" si="4"/>
        <v>5.8308055274688235E-2</v>
      </c>
      <c r="W21" s="24">
        <v>173</v>
      </c>
      <c r="X21" s="24">
        <v>3505</v>
      </c>
      <c r="Y21" s="85">
        <f t="shared" si="5"/>
        <v>4.935805991440799E-2</v>
      </c>
      <c r="Z21" s="24">
        <v>206</v>
      </c>
      <c r="AA21" s="24">
        <v>3776</v>
      </c>
      <c r="AB21" s="85">
        <f t="shared" si="6"/>
        <v>5.4555084745762712E-2</v>
      </c>
      <c r="AC21" s="24">
        <v>226</v>
      </c>
      <c r="AD21" s="24">
        <v>4284</v>
      </c>
      <c r="AE21" s="85">
        <f t="shared" si="7"/>
        <v>5.2754435107376284E-2</v>
      </c>
      <c r="AF21" s="24">
        <v>271</v>
      </c>
      <c r="AG21" s="24">
        <v>4583</v>
      </c>
      <c r="AH21" s="85">
        <f t="shared" si="8"/>
        <v>5.9131573205324021E-2</v>
      </c>
      <c r="AI21" s="24">
        <v>322</v>
      </c>
      <c r="AJ21" s="24">
        <v>4901</v>
      </c>
      <c r="AK21" s="85">
        <f t="shared" si="9"/>
        <v>6.5700877371964908E-2</v>
      </c>
      <c r="AL21" s="24">
        <v>370</v>
      </c>
      <c r="AM21" s="24">
        <v>5122</v>
      </c>
      <c r="AN21" s="85">
        <f t="shared" si="10"/>
        <v>7.2237407262787975E-2</v>
      </c>
      <c r="AO21" s="24">
        <v>444</v>
      </c>
      <c r="AP21" s="24">
        <v>5378</v>
      </c>
      <c r="AQ21" s="85">
        <f t="shared" si="11"/>
        <v>8.2558571959836374E-2</v>
      </c>
      <c r="AR21" s="24">
        <v>503</v>
      </c>
      <c r="AS21" s="24">
        <v>5568</v>
      </c>
      <c r="AT21" s="85">
        <f t="shared" si="12"/>
        <v>9.0337643678160925E-2</v>
      </c>
    </row>
    <row r="22" spans="1:47" ht="15.75" x14ac:dyDescent="0.25">
      <c r="A22" s="64" t="s">
        <v>18</v>
      </c>
      <c r="B22" s="57" t="s">
        <v>167</v>
      </c>
      <c r="C22" s="57" t="s">
        <v>49</v>
      </c>
      <c r="D22" s="57">
        <v>121</v>
      </c>
      <c r="E22" s="57">
        <v>3347</v>
      </c>
      <c r="F22" s="88">
        <v>3.615177771138333E-2</v>
      </c>
      <c r="G22" s="39">
        <f t="shared" si="13"/>
        <v>0.13615177771138334</v>
      </c>
      <c r="H22" s="24">
        <v>40</v>
      </c>
      <c r="I22" s="24">
        <v>3128</v>
      </c>
      <c r="J22" s="85">
        <f t="shared" si="0"/>
        <v>1.278772378516624E-2</v>
      </c>
      <c r="K22" s="24">
        <v>0</v>
      </c>
      <c r="L22" s="24">
        <v>578</v>
      </c>
      <c r="M22" s="85">
        <f t="shared" si="1"/>
        <v>0</v>
      </c>
      <c r="N22" s="24">
        <v>0</v>
      </c>
      <c r="O22" s="24">
        <v>1012</v>
      </c>
      <c r="P22" s="85">
        <f t="shared" si="2"/>
        <v>0</v>
      </c>
      <c r="Q22" s="24">
        <v>0</v>
      </c>
      <c r="R22" s="24">
        <v>1277</v>
      </c>
      <c r="S22" s="85">
        <f t="shared" si="3"/>
        <v>0</v>
      </c>
      <c r="T22" s="89">
        <v>0</v>
      </c>
      <c r="U22" s="89">
        <v>1562</v>
      </c>
      <c r="V22" s="85">
        <f t="shared" si="4"/>
        <v>0</v>
      </c>
      <c r="W22" s="24">
        <v>6</v>
      </c>
      <c r="X22" s="24">
        <v>1879</v>
      </c>
      <c r="Y22" s="85">
        <f t="shared" si="5"/>
        <v>3.1931878658861094E-3</v>
      </c>
      <c r="Z22" s="24">
        <v>8</v>
      </c>
      <c r="AA22" s="24">
        <v>2260</v>
      </c>
      <c r="AB22" s="85">
        <f t="shared" si="6"/>
        <v>3.5398230088495575E-3</v>
      </c>
      <c r="AC22" s="24">
        <v>8</v>
      </c>
      <c r="AD22" s="24">
        <v>2523</v>
      </c>
      <c r="AE22" s="85">
        <f t="shared" si="7"/>
        <v>3.1708283789139914E-3</v>
      </c>
      <c r="AF22" s="24">
        <v>8</v>
      </c>
      <c r="AG22" s="24">
        <v>2702</v>
      </c>
      <c r="AH22" s="85">
        <f t="shared" si="8"/>
        <v>2.9607698001480384E-3</v>
      </c>
      <c r="AI22" s="24">
        <v>9</v>
      </c>
      <c r="AJ22" s="24">
        <v>2874</v>
      </c>
      <c r="AK22" s="85">
        <f t="shared" si="9"/>
        <v>3.1315240083507308E-3</v>
      </c>
      <c r="AL22" s="24">
        <v>9</v>
      </c>
      <c r="AM22" s="24">
        <v>2991</v>
      </c>
      <c r="AN22" s="85">
        <f t="shared" si="10"/>
        <v>3.009027081243731E-3</v>
      </c>
      <c r="AO22" s="24">
        <v>40</v>
      </c>
      <c r="AP22" s="24">
        <v>3128</v>
      </c>
      <c r="AQ22" s="85">
        <f t="shared" si="11"/>
        <v>1.278772378516624E-2</v>
      </c>
      <c r="AR22" s="24">
        <v>41</v>
      </c>
      <c r="AS22" s="24">
        <v>3242</v>
      </c>
      <c r="AT22" s="85">
        <f t="shared" si="12"/>
        <v>1.2646514497223937E-2</v>
      </c>
    </row>
    <row r="23" spans="1:47" ht="24" customHeight="1" x14ac:dyDescent="0.25">
      <c r="A23" s="61" t="s">
        <v>171</v>
      </c>
      <c r="B23" s="60"/>
      <c r="C23" s="23"/>
      <c r="D23" s="23"/>
      <c r="E23" s="23"/>
      <c r="F23" s="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U23" s="1"/>
    </row>
    <row r="24" spans="1:47" x14ac:dyDescent="0.25">
      <c r="A24" s="23"/>
      <c r="B24" s="60"/>
      <c r="C24" s="23"/>
      <c r="D24" s="23"/>
      <c r="E24" s="23"/>
      <c r="F24" s="23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U24" s="1"/>
    </row>
    <row r="25" spans="1:47" x14ac:dyDescent="0.25">
      <c r="A25" s="23"/>
      <c r="B25" s="60"/>
      <c r="C25" s="23"/>
      <c r="D25" s="23"/>
      <c r="E25" s="23"/>
      <c r="F25" s="23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U25" s="1"/>
    </row>
    <row r="26" spans="1:47" ht="21" x14ac:dyDescent="0.25">
      <c r="A26" s="110" t="s">
        <v>162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/>
      <c r="U26"/>
      <c r="V26"/>
      <c r="W26"/>
      <c r="X26"/>
      <c r="Y26"/>
      <c r="Z26"/>
      <c r="AA26"/>
      <c r="AB26"/>
      <c r="AC26"/>
      <c r="AD26"/>
      <c r="AE26"/>
      <c r="AU26" s="1"/>
    </row>
    <row r="27" spans="1:47" ht="21" x14ac:dyDescent="0.25">
      <c r="A27" s="34" t="s">
        <v>168</v>
      </c>
      <c r="B27" s="34"/>
      <c r="C27" s="34"/>
      <c r="D27" s="34"/>
      <c r="E27" s="34"/>
      <c r="F27" s="34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/>
      <c r="U27"/>
      <c r="V27"/>
      <c r="W27"/>
      <c r="X27"/>
      <c r="Y27"/>
      <c r="Z27"/>
      <c r="AA27"/>
      <c r="AB27"/>
      <c r="AC27"/>
      <c r="AD27"/>
      <c r="AE27"/>
      <c r="AU27" s="1"/>
    </row>
    <row r="28" spans="1:47" s="25" customFormat="1" ht="81.75" customHeight="1" x14ac:dyDescent="0.25">
      <c r="A28" s="105" t="s">
        <v>136</v>
      </c>
      <c r="B28" s="63"/>
      <c r="C28" s="63"/>
      <c r="D28" s="97" t="s">
        <v>184</v>
      </c>
      <c r="E28" s="98"/>
      <c r="F28" s="99"/>
      <c r="G28" s="35"/>
      <c r="H28" s="106" t="s">
        <v>188</v>
      </c>
      <c r="I28" s="107"/>
      <c r="J28" s="108"/>
      <c r="K28" s="101" t="s">
        <v>132</v>
      </c>
      <c r="L28" s="101"/>
      <c r="M28" s="101"/>
      <c r="N28" s="100" t="s">
        <v>169</v>
      </c>
      <c r="O28" s="101"/>
      <c r="P28" s="101"/>
      <c r="Q28" s="100" t="s">
        <v>170</v>
      </c>
      <c r="R28" s="101"/>
      <c r="S28" s="101"/>
      <c r="T28" s="100" t="s">
        <v>142</v>
      </c>
      <c r="U28" s="101"/>
      <c r="V28" s="101"/>
      <c r="W28" s="100" t="s">
        <v>172</v>
      </c>
      <c r="X28" s="101"/>
      <c r="Y28" s="101"/>
      <c r="Z28" s="100" t="s">
        <v>175</v>
      </c>
      <c r="AA28" s="101"/>
      <c r="AB28" s="101"/>
      <c r="AC28" s="100" t="s">
        <v>178</v>
      </c>
      <c r="AD28" s="101"/>
      <c r="AE28" s="101"/>
      <c r="AF28" s="101" t="s">
        <v>180</v>
      </c>
      <c r="AG28" s="101"/>
      <c r="AH28" s="101"/>
      <c r="AI28" s="101" t="s">
        <v>133</v>
      </c>
      <c r="AJ28" s="101"/>
      <c r="AK28" s="101"/>
      <c r="AL28" s="101" t="s">
        <v>134</v>
      </c>
      <c r="AM28" s="101"/>
      <c r="AN28" s="101"/>
      <c r="AO28" s="101" t="s">
        <v>139</v>
      </c>
      <c r="AP28" s="101"/>
      <c r="AQ28" s="101"/>
      <c r="AR28" s="101" t="s">
        <v>140</v>
      </c>
      <c r="AS28" s="101"/>
      <c r="AT28" s="101"/>
      <c r="AU28" s="26"/>
    </row>
    <row r="29" spans="1:47" s="83" customFormat="1" ht="143.25" customHeight="1" x14ac:dyDescent="0.2">
      <c r="A29" s="105"/>
      <c r="B29" s="80"/>
      <c r="C29" s="80"/>
      <c r="D29" s="84" t="s">
        <v>164</v>
      </c>
      <c r="E29" s="84" t="s">
        <v>179</v>
      </c>
      <c r="F29" s="70" t="s">
        <v>165</v>
      </c>
      <c r="G29" s="81" t="s">
        <v>143</v>
      </c>
      <c r="H29" s="80" t="s">
        <v>164</v>
      </c>
      <c r="I29" s="80" t="s">
        <v>179</v>
      </c>
      <c r="J29" s="80" t="s">
        <v>165</v>
      </c>
      <c r="K29" s="80" t="s">
        <v>164</v>
      </c>
      <c r="L29" s="80" t="s">
        <v>179</v>
      </c>
      <c r="M29" s="80" t="s">
        <v>165</v>
      </c>
      <c r="N29" s="80" t="s">
        <v>164</v>
      </c>
      <c r="O29" s="80" t="s">
        <v>179</v>
      </c>
      <c r="P29" s="80" t="s">
        <v>165</v>
      </c>
      <c r="Q29" s="80" t="s">
        <v>164</v>
      </c>
      <c r="R29" s="80" t="s">
        <v>179</v>
      </c>
      <c r="S29" s="80" t="s">
        <v>165</v>
      </c>
      <c r="T29" s="80" t="s">
        <v>164</v>
      </c>
      <c r="U29" s="80" t="s">
        <v>179</v>
      </c>
      <c r="V29" s="80" t="s">
        <v>165</v>
      </c>
      <c r="W29" s="80" t="s">
        <v>164</v>
      </c>
      <c r="X29" s="80" t="s">
        <v>179</v>
      </c>
      <c r="Y29" s="80" t="s">
        <v>165</v>
      </c>
      <c r="Z29" s="80" t="s">
        <v>164</v>
      </c>
      <c r="AA29" s="80" t="s">
        <v>179</v>
      </c>
      <c r="AB29" s="80" t="s">
        <v>165</v>
      </c>
      <c r="AC29" s="80" t="s">
        <v>164</v>
      </c>
      <c r="AD29" s="80" t="s">
        <v>179</v>
      </c>
      <c r="AE29" s="80" t="s">
        <v>165</v>
      </c>
      <c r="AF29" s="80" t="s">
        <v>164</v>
      </c>
      <c r="AG29" s="80" t="s">
        <v>179</v>
      </c>
      <c r="AH29" s="80" t="s">
        <v>165</v>
      </c>
      <c r="AI29" s="80" t="s">
        <v>164</v>
      </c>
      <c r="AJ29" s="80" t="s">
        <v>179</v>
      </c>
      <c r="AK29" s="80" t="s">
        <v>165</v>
      </c>
      <c r="AL29" s="80" t="s">
        <v>164</v>
      </c>
      <c r="AM29" s="80" t="s">
        <v>179</v>
      </c>
      <c r="AN29" s="80" t="s">
        <v>165</v>
      </c>
      <c r="AO29" s="80" t="s">
        <v>164</v>
      </c>
      <c r="AP29" s="80" t="s">
        <v>179</v>
      </c>
      <c r="AQ29" s="80" t="s">
        <v>165</v>
      </c>
      <c r="AR29" s="80" t="s">
        <v>164</v>
      </c>
      <c r="AS29" s="80" t="s">
        <v>179</v>
      </c>
      <c r="AT29" s="80" t="s">
        <v>165</v>
      </c>
      <c r="AU29" s="82"/>
    </row>
    <row r="30" spans="1:47" x14ac:dyDescent="0.25">
      <c r="A30" s="27" t="s">
        <v>137</v>
      </c>
      <c r="B30" s="27"/>
      <c r="C30" s="40"/>
      <c r="D30" s="56">
        <f>SUM(D31:D37)</f>
        <v>3586</v>
      </c>
      <c r="E30" s="56">
        <f>SUM(E31:E37)</f>
        <v>43841</v>
      </c>
      <c r="F30" s="22">
        <f t="shared" ref="F30:F37" si="14">IFERROR(D30/E30,"0,00%")</f>
        <v>8.1795579480395064E-2</v>
      </c>
      <c r="G30" s="39">
        <f t="shared" ref="G30:G37" si="15">F30+$B$5</f>
        <v>0.18179557948039507</v>
      </c>
      <c r="H30" s="56">
        <f>SUM(H31:H37)</f>
        <v>1842</v>
      </c>
      <c r="I30" s="56">
        <f>SUM(I31:I37)</f>
        <v>42205</v>
      </c>
      <c r="J30" s="22">
        <f t="shared" ref="J30:J37" si="16">IFERROR(H30/I30,"0,00%")</f>
        <v>4.3644117995498166E-2</v>
      </c>
      <c r="K30" s="56">
        <f>SUM(K31:K37)</f>
        <v>92</v>
      </c>
      <c r="L30" s="56">
        <f>SUM(L31:L37)</f>
        <v>7820</v>
      </c>
      <c r="M30" s="22">
        <f t="shared" ref="M30:M37" si="17">IFERROR(K30/L30,"0,00%")</f>
        <v>1.1764705882352941E-2</v>
      </c>
      <c r="N30" s="56">
        <f>SUM(N31:N37)</f>
        <v>405</v>
      </c>
      <c r="O30" s="56">
        <f>SUM(O31:O37)</f>
        <v>12542</v>
      </c>
      <c r="P30" s="22">
        <f t="shared" ref="P30:P37" si="18">IFERROR(N30/O30,"0,00%")</f>
        <v>3.22915005581247E-2</v>
      </c>
      <c r="Q30" s="56">
        <f>SUM(Q31:Q37)</f>
        <v>642</v>
      </c>
      <c r="R30" s="56">
        <f>SUM(R31:R37)</f>
        <v>16596</v>
      </c>
      <c r="S30" s="22">
        <f t="shared" ref="S30:S37" si="19">IFERROR(Q30/R30,"0,00%")</f>
        <v>3.8684020245842374E-2</v>
      </c>
      <c r="T30" s="56">
        <f>SUM(T31:T37)</f>
        <v>792</v>
      </c>
      <c r="U30" s="56">
        <f>SUM(U31:U37)</f>
        <v>21350</v>
      </c>
      <c r="V30" s="22">
        <f t="shared" ref="V30:V37" si="20">IFERROR(T30/U30,"0,00%")</f>
        <v>3.7096018735363001E-2</v>
      </c>
      <c r="W30" s="56">
        <f>SUM(W31:W37)</f>
        <v>867</v>
      </c>
      <c r="X30" s="56">
        <f>SUM(X31:X37)</f>
        <v>26012</v>
      </c>
      <c r="Y30" s="22">
        <f t="shared" ref="Y30:Y37" si="21">IFERROR(W30/X30,"0,00%")</f>
        <v>3.3330770413655238E-2</v>
      </c>
      <c r="Z30" s="56">
        <f>SUM(Z31:Z37)</f>
        <v>996</v>
      </c>
      <c r="AA30" s="56">
        <f>SUM(AA31:AA37)</f>
        <v>29450</v>
      </c>
      <c r="AB30" s="22">
        <f t="shared" ref="AB30:AB37" si="22">IFERROR(Z30/AA30,"0,00%")</f>
        <v>3.3820033955857386E-2</v>
      </c>
      <c r="AC30" s="56">
        <f>SUM(AC31:AC37)</f>
        <v>1020</v>
      </c>
      <c r="AD30" s="56">
        <f>SUM(AD31:AD37)</f>
        <v>33034</v>
      </c>
      <c r="AE30" s="22">
        <f t="shared" ref="AE30:AE37" si="23">IFERROR(AC30/AD30,"0,00%")</f>
        <v>3.0877277956045286E-2</v>
      </c>
      <c r="AF30" s="56">
        <f>SUM(AF31:AF37)</f>
        <v>1082</v>
      </c>
      <c r="AG30" s="56">
        <f>SUM(AG31:AG37)</f>
        <v>35521</v>
      </c>
      <c r="AH30" s="22">
        <f t="shared" ref="AH30:AH37" si="24">IFERROR(AF30/AG30,"0,00%")</f>
        <v>3.0460854142619859E-2</v>
      </c>
      <c r="AI30" s="56">
        <f>SUM(AI31:AI37)</f>
        <v>1191</v>
      </c>
      <c r="AJ30" s="56">
        <f>SUM(AJ31:AJ37)</f>
        <v>38075</v>
      </c>
      <c r="AK30" s="22">
        <f t="shared" ref="AK30:AK37" si="25">IFERROR(AI30/AJ30,"0,00%")</f>
        <v>3.1280367695338152E-2</v>
      </c>
      <c r="AL30" s="56">
        <f>SUM(AL31:AL37)</f>
        <v>1418</v>
      </c>
      <c r="AM30" s="56">
        <f>SUM(AM31:AM37)</f>
        <v>40244</v>
      </c>
      <c r="AN30" s="22">
        <f t="shared" ref="AN30:AN37" si="26">IFERROR(AL30/AM30,"0,00%")</f>
        <v>3.5235066096809466E-2</v>
      </c>
      <c r="AO30" s="56">
        <f>SUM(AO31:AO37)</f>
        <v>1842</v>
      </c>
      <c r="AP30" s="56">
        <f>SUM(AP31:AP37)</f>
        <v>42236</v>
      </c>
      <c r="AQ30" s="22">
        <f t="shared" ref="AQ30:AQ37" si="27">IFERROR(AO30/AP30,"0,00%")</f>
        <v>4.3612084477696753E-2</v>
      </c>
      <c r="AR30" s="56">
        <f>SUM(AR31:AR37)</f>
        <v>2106</v>
      </c>
      <c r="AS30" s="56">
        <f>SUM(AS31:AS37)</f>
        <v>43795</v>
      </c>
      <c r="AT30" s="22">
        <f t="shared" ref="AT30:AT37" si="28">IFERROR(AR30/AS30,"0,00%")</f>
        <v>4.8087681242150931E-2</v>
      </c>
      <c r="AU30" s="1"/>
    </row>
    <row r="31" spans="1:47" x14ac:dyDescent="0.25">
      <c r="A31" s="28" t="s">
        <v>49</v>
      </c>
      <c r="B31" s="24"/>
      <c r="C31" s="41"/>
      <c r="D31" s="56">
        <f>D11+D12+D13+D15+D22</f>
        <v>1740</v>
      </c>
      <c r="E31" s="56">
        <f>E11+E12+E13+E15+E22</f>
        <v>19925</v>
      </c>
      <c r="F31" s="22">
        <f t="shared" si="14"/>
        <v>8.7327478042659973E-2</v>
      </c>
      <c r="G31" s="39">
        <f t="shared" si="15"/>
        <v>0.18732747804265998</v>
      </c>
      <c r="H31" s="56">
        <f>H11+H12+H13+H15+H22</f>
        <v>826</v>
      </c>
      <c r="I31" s="56">
        <f>I11+I12+I13+I15+I22</f>
        <v>18394</v>
      </c>
      <c r="J31" s="22">
        <f t="shared" si="16"/>
        <v>4.490594759160596E-2</v>
      </c>
      <c r="K31" s="56">
        <f>K11+K12+K13+K15+K22</f>
        <v>63</v>
      </c>
      <c r="L31" s="56">
        <f>L11+L12+L13+L15+L22</f>
        <v>3070</v>
      </c>
      <c r="M31" s="22">
        <f t="shared" si="17"/>
        <v>2.0521172638436481E-2</v>
      </c>
      <c r="N31" s="56">
        <f>N11+N12+N13+N15+N22</f>
        <v>232</v>
      </c>
      <c r="O31" s="56">
        <f>O11+O12+O13+O15+O22</f>
        <v>5231</v>
      </c>
      <c r="P31" s="22">
        <f t="shared" si="18"/>
        <v>4.4350984515389026E-2</v>
      </c>
      <c r="Q31" s="56">
        <f>Q11+Q12+Q13+Q15+Q22</f>
        <v>358</v>
      </c>
      <c r="R31" s="56">
        <f>R11+R12+R13+R15+R22</f>
        <v>6930</v>
      </c>
      <c r="S31" s="22">
        <f t="shared" si="19"/>
        <v>5.1659451659451662E-2</v>
      </c>
      <c r="T31" s="56">
        <f>T11+T12+T13+T15+T22</f>
        <v>391</v>
      </c>
      <c r="U31" s="56">
        <f>U11+U12+U13+U15+U22</f>
        <v>8885</v>
      </c>
      <c r="V31" s="22">
        <f t="shared" si="20"/>
        <v>4.4006752954417555E-2</v>
      </c>
      <c r="W31" s="56">
        <f>W11+W12+W13+W15+W22</f>
        <v>425</v>
      </c>
      <c r="X31" s="56">
        <f>X11+X12+X13+X15+X22</f>
        <v>11018</v>
      </c>
      <c r="Y31" s="22">
        <f t="shared" si="21"/>
        <v>3.857324378290071E-2</v>
      </c>
      <c r="Z31" s="56">
        <f>Z11+Z12+Z13+Z15+Z22</f>
        <v>510</v>
      </c>
      <c r="AA31" s="56">
        <f>AA11+AA12+AA13+AA15+AA22</f>
        <v>12768</v>
      </c>
      <c r="AB31" s="22">
        <f t="shared" si="22"/>
        <v>3.9943609022556392E-2</v>
      </c>
      <c r="AC31" s="56">
        <f>AC11+AC12+AC13+AC15+AC22</f>
        <v>513</v>
      </c>
      <c r="AD31" s="56">
        <f>AD11+AD12+AD13+AD15+AD22</f>
        <v>14346</v>
      </c>
      <c r="AE31" s="22">
        <f t="shared" si="23"/>
        <v>3.5759096612296114E-2</v>
      </c>
      <c r="AF31" s="56">
        <f>AF11+AF12+AF13+AF15+AF22</f>
        <v>514</v>
      </c>
      <c r="AG31" s="56">
        <f>AG11+AG12+AG13+AG15+AG22</f>
        <v>15402</v>
      </c>
      <c r="AH31" s="22">
        <f t="shared" si="24"/>
        <v>3.3372289313076224E-2</v>
      </c>
      <c r="AI31" s="56">
        <f>AI11+AI12+AI13+AI15+AI22</f>
        <v>546</v>
      </c>
      <c r="AJ31" s="56">
        <f>AJ11+AJ12+AJ13+AJ15+AJ22</f>
        <v>16583</v>
      </c>
      <c r="AK31" s="22">
        <f t="shared" si="25"/>
        <v>3.2925284930350358E-2</v>
      </c>
      <c r="AL31" s="56">
        <f>AL11+AL12+AL13+AL15+AL22</f>
        <v>675</v>
      </c>
      <c r="AM31" s="56">
        <f>AM11+AM12+AM13+AM15+AM22</f>
        <v>17552</v>
      </c>
      <c r="AN31" s="22">
        <f t="shared" si="26"/>
        <v>3.8457155879671835E-2</v>
      </c>
      <c r="AO31" s="56">
        <f>AO11+AO12+AO13+AO15+AO22</f>
        <v>826</v>
      </c>
      <c r="AP31" s="56">
        <f>AP11+AP12+AP13+AP15+AP22</f>
        <v>18414</v>
      </c>
      <c r="AQ31" s="22">
        <f t="shared" si="27"/>
        <v>4.4857173889431952E-2</v>
      </c>
      <c r="AR31" s="56">
        <f>AR11+AR12+AR13+AR15+AR22</f>
        <v>884</v>
      </c>
      <c r="AS31" s="56">
        <f>AS11+AS12+AS13+AS15+AS22</f>
        <v>19082</v>
      </c>
      <c r="AT31" s="22">
        <f t="shared" si="28"/>
        <v>4.6326380882507075E-2</v>
      </c>
      <c r="AU31" s="1"/>
    </row>
    <row r="32" spans="1:47" x14ac:dyDescent="0.25">
      <c r="A32" s="28" t="s">
        <v>50</v>
      </c>
      <c r="B32" s="24"/>
      <c r="C32" s="41"/>
      <c r="D32" s="56">
        <f>D16</f>
        <v>499</v>
      </c>
      <c r="E32" s="56">
        <f>E16</f>
        <v>7816</v>
      </c>
      <c r="F32" s="22">
        <f t="shared" si="14"/>
        <v>6.3843398157625381E-2</v>
      </c>
      <c r="G32" s="39">
        <f t="shared" si="15"/>
        <v>0.16384339815762539</v>
      </c>
      <c r="H32" s="56">
        <f>H16</f>
        <v>157</v>
      </c>
      <c r="I32" s="56">
        <f>I16</f>
        <v>7714</v>
      </c>
      <c r="J32" s="22">
        <f t="shared" si="16"/>
        <v>2.0352605652061189E-2</v>
      </c>
      <c r="K32" s="56">
        <f>K16</f>
        <v>5</v>
      </c>
      <c r="L32" s="56">
        <f>L16</f>
        <v>2132</v>
      </c>
      <c r="M32" s="22">
        <f t="shared" si="17"/>
        <v>2.3452157598499064E-3</v>
      </c>
      <c r="N32" s="56">
        <f>N16</f>
        <v>42</v>
      </c>
      <c r="O32" s="56">
        <f>O16</f>
        <v>2908</v>
      </c>
      <c r="P32" s="22">
        <f t="shared" si="18"/>
        <v>1.4442916093535076E-2</v>
      </c>
      <c r="Q32" s="56">
        <f>Q16</f>
        <v>90</v>
      </c>
      <c r="R32" s="56">
        <f>R16</f>
        <v>3565</v>
      </c>
      <c r="S32" s="22">
        <f t="shared" si="19"/>
        <v>2.5245441795231416E-2</v>
      </c>
      <c r="T32" s="56">
        <f>T16</f>
        <v>110</v>
      </c>
      <c r="U32" s="56">
        <f>U16</f>
        <v>4283</v>
      </c>
      <c r="V32" s="22">
        <f t="shared" si="20"/>
        <v>2.5682932523931824E-2</v>
      </c>
      <c r="W32" s="56">
        <f>W16</f>
        <v>115</v>
      </c>
      <c r="X32" s="56">
        <f>X16</f>
        <v>5147</v>
      </c>
      <c r="Y32" s="22">
        <f t="shared" si="21"/>
        <v>2.2343112492714201E-2</v>
      </c>
      <c r="Z32" s="56">
        <f>Z16</f>
        <v>119</v>
      </c>
      <c r="AA32" s="56">
        <f>AA16</f>
        <v>5816</v>
      </c>
      <c r="AB32" s="22">
        <f t="shared" si="22"/>
        <v>2.0460797799174691E-2</v>
      </c>
      <c r="AC32" s="56">
        <f>AC16</f>
        <v>120</v>
      </c>
      <c r="AD32" s="56">
        <f>AD16</f>
        <v>6391</v>
      </c>
      <c r="AE32" s="22">
        <f t="shared" si="23"/>
        <v>1.8776404318572994E-2</v>
      </c>
      <c r="AF32" s="56">
        <f>AF16</f>
        <v>129</v>
      </c>
      <c r="AG32" s="56">
        <f>AG16</f>
        <v>6763</v>
      </c>
      <c r="AH32" s="22">
        <f t="shared" si="24"/>
        <v>1.9074375277243826E-2</v>
      </c>
      <c r="AI32" s="56">
        <f>AI16</f>
        <v>136</v>
      </c>
      <c r="AJ32" s="56">
        <f>AJ16</f>
        <v>7105</v>
      </c>
      <c r="AK32" s="22">
        <f t="shared" si="25"/>
        <v>1.9141449683321606E-2</v>
      </c>
      <c r="AL32" s="56">
        <f>AL16</f>
        <v>141</v>
      </c>
      <c r="AM32" s="56">
        <f>AM16</f>
        <v>7402</v>
      </c>
      <c r="AN32" s="22">
        <f t="shared" si="26"/>
        <v>1.9048905701161849E-2</v>
      </c>
      <c r="AO32" s="56">
        <f>AO16</f>
        <v>157</v>
      </c>
      <c r="AP32" s="56">
        <f>AP16</f>
        <v>7717</v>
      </c>
      <c r="AQ32" s="22">
        <f t="shared" si="27"/>
        <v>2.034469353375664E-2</v>
      </c>
      <c r="AR32" s="56">
        <f>AR16</f>
        <v>163</v>
      </c>
      <c r="AS32" s="56">
        <f>AS16</f>
        <v>7979</v>
      </c>
      <c r="AT32" s="22">
        <f t="shared" si="28"/>
        <v>2.0428625140995114E-2</v>
      </c>
      <c r="AU32" s="1"/>
    </row>
    <row r="33" spans="1:47" x14ac:dyDescent="0.25">
      <c r="A33" s="28" t="s">
        <v>138</v>
      </c>
      <c r="B33" s="24"/>
      <c r="C33" s="41"/>
      <c r="D33" s="56">
        <f>D17</f>
        <v>324</v>
      </c>
      <c r="E33" s="56">
        <f>E17</f>
        <v>3845</v>
      </c>
      <c r="F33" s="22">
        <f t="shared" si="14"/>
        <v>8.4265279583875169E-2</v>
      </c>
      <c r="G33" s="39">
        <f t="shared" si="15"/>
        <v>0.18426527958387517</v>
      </c>
      <c r="H33" s="56">
        <f>H17</f>
        <v>150</v>
      </c>
      <c r="I33" s="56">
        <f>I17</f>
        <v>3468</v>
      </c>
      <c r="J33" s="22">
        <f t="shared" si="16"/>
        <v>4.3252595155709339E-2</v>
      </c>
      <c r="K33" s="56">
        <f>K17</f>
        <v>2</v>
      </c>
      <c r="L33" s="56">
        <f>L17</f>
        <v>697</v>
      </c>
      <c r="M33" s="22">
        <f t="shared" si="17"/>
        <v>2.8694404591104736E-3</v>
      </c>
      <c r="N33" s="56">
        <f>N17</f>
        <v>7</v>
      </c>
      <c r="O33" s="56">
        <f>O17</f>
        <v>1095</v>
      </c>
      <c r="P33" s="22">
        <f t="shared" si="18"/>
        <v>6.392694063926941E-3</v>
      </c>
      <c r="Q33" s="56">
        <f>Q17</f>
        <v>9</v>
      </c>
      <c r="R33" s="56">
        <f>R17</f>
        <v>1308</v>
      </c>
      <c r="S33" s="22">
        <f t="shared" si="19"/>
        <v>6.8807339449541288E-3</v>
      </c>
      <c r="T33" s="56">
        <f>T17</f>
        <v>10</v>
      </c>
      <c r="U33" s="56">
        <f>U17</f>
        <v>1734</v>
      </c>
      <c r="V33" s="22">
        <f t="shared" si="20"/>
        <v>5.7670126874279125E-3</v>
      </c>
      <c r="W33" s="56">
        <f>W17</f>
        <v>35</v>
      </c>
      <c r="X33" s="56">
        <f>X17</f>
        <v>2126</v>
      </c>
      <c r="Y33" s="22">
        <f t="shared" si="21"/>
        <v>1.6462841015992474E-2</v>
      </c>
      <c r="Z33" s="56">
        <f>Z17</f>
        <v>36</v>
      </c>
      <c r="AA33" s="56">
        <f>AA17</f>
        <v>2340</v>
      </c>
      <c r="AB33" s="22">
        <f t="shared" si="22"/>
        <v>1.5384615384615385E-2</v>
      </c>
      <c r="AC33" s="56">
        <f>AC17</f>
        <v>36</v>
      </c>
      <c r="AD33" s="56">
        <f>AD17</f>
        <v>2614</v>
      </c>
      <c r="AE33" s="22">
        <f t="shared" si="23"/>
        <v>1.3771996939556235E-2</v>
      </c>
      <c r="AF33" s="56">
        <f>AF17</f>
        <v>43</v>
      </c>
      <c r="AG33" s="56">
        <f>AG17</f>
        <v>2849</v>
      </c>
      <c r="AH33" s="22">
        <f t="shared" si="24"/>
        <v>1.5093015093015093E-2</v>
      </c>
      <c r="AI33" s="56">
        <f>AI17</f>
        <v>61</v>
      </c>
      <c r="AJ33" s="56">
        <f>AJ17</f>
        <v>3072</v>
      </c>
      <c r="AK33" s="22">
        <f t="shared" si="25"/>
        <v>1.9856770833333332E-2</v>
      </c>
      <c r="AL33" s="56">
        <f>AL17</f>
        <v>87</v>
      </c>
      <c r="AM33" s="56">
        <f>AM17</f>
        <v>3332</v>
      </c>
      <c r="AN33" s="22">
        <f t="shared" si="26"/>
        <v>2.6110444177671069E-2</v>
      </c>
      <c r="AO33" s="56">
        <f>AO17</f>
        <v>150</v>
      </c>
      <c r="AP33" s="56">
        <f>AP17</f>
        <v>3469</v>
      </c>
      <c r="AQ33" s="22">
        <f t="shared" si="27"/>
        <v>4.3240126837705388E-2</v>
      </c>
      <c r="AR33" s="56">
        <f>AR17</f>
        <v>195</v>
      </c>
      <c r="AS33" s="56">
        <f>AS17</f>
        <v>3556</v>
      </c>
      <c r="AT33" s="22">
        <f t="shared" si="28"/>
        <v>5.4836895388076491E-2</v>
      </c>
      <c r="AU33" s="1"/>
    </row>
    <row r="34" spans="1:47" x14ac:dyDescent="0.25">
      <c r="A34" s="75" t="s">
        <v>51</v>
      </c>
      <c r="B34" s="76"/>
      <c r="C34" s="75"/>
      <c r="D34" s="77">
        <v>0</v>
      </c>
      <c r="E34" s="77">
        <v>0</v>
      </c>
      <c r="F34" s="78" t="str">
        <f t="shared" si="14"/>
        <v>0,00%</v>
      </c>
      <c r="G34" s="79" t="e">
        <f t="shared" si="15"/>
        <v>#VALUE!</v>
      </c>
      <c r="H34" s="77">
        <v>0</v>
      </c>
      <c r="I34" s="77">
        <v>0</v>
      </c>
      <c r="J34" s="78" t="str">
        <f t="shared" si="16"/>
        <v>0,00%</v>
      </c>
      <c r="K34" s="77">
        <v>0</v>
      </c>
      <c r="L34" s="77">
        <v>0</v>
      </c>
      <c r="M34" s="78" t="str">
        <f t="shared" si="17"/>
        <v>0,00%</v>
      </c>
      <c r="N34" s="77">
        <v>0</v>
      </c>
      <c r="O34" s="77">
        <v>0</v>
      </c>
      <c r="P34" s="78" t="str">
        <f t="shared" si="18"/>
        <v>0,00%</v>
      </c>
      <c r="Q34" s="77">
        <v>0</v>
      </c>
      <c r="R34" s="77">
        <v>0</v>
      </c>
      <c r="S34" s="78" t="str">
        <f t="shared" si="19"/>
        <v>0,00%</v>
      </c>
      <c r="T34" s="77">
        <v>0</v>
      </c>
      <c r="U34" s="77">
        <v>0</v>
      </c>
      <c r="V34" s="78" t="str">
        <f t="shared" si="20"/>
        <v>0,00%</v>
      </c>
      <c r="W34" s="77">
        <v>0</v>
      </c>
      <c r="X34" s="77">
        <v>0</v>
      </c>
      <c r="Y34" s="78" t="str">
        <f t="shared" si="21"/>
        <v>0,00%</v>
      </c>
      <c r="Z34" s="77">
        <v>0</v>
      </c>
      <c r="AA34" s="77">
        <v>0</v>
      </c>
      <c r="AB34" s="78" t="str">
        <f t="shared" si="22"/>
        <v>0,00%</v>
      </c>
      <c r="AC34" s="77">
        <v>0</v>
      </c>
      <c r="AD34" s="77">
        <v>0</v>
      </c>
      <c r="AE34" s="78" t="str">
        <f t="shared" si="23"/>
        <v>0,00%</v>
      </c>
      <c r="AF34" s="77">
        <v>0</v>
      </c>
      <c r="AG34" s="77">
        <v>0</v>
      </c>
      <c r="AH34" s="78" t="str">
        <f t="shared" si="24"/>
        <v>0,00%</v>
      </c>
      <c r="AI34" s="77">
        <v>0</v>
      </c>
      <c r="AJ34" s="77">
        <v>0</v>
      </c>
      <c r="AK34" s="78" t="str">
        <f t="shared" si="25"/>
        <v>0,00%</v>
      </c>
      <c r="AL34" s="77">
        <v>0</v>
      </c>
      <c r="AM34" s="77">
        <v>0</v>
      </c>
      <c r="AN34" s="78" t="str">
        <f t="shared" si="26"/>
        <v>0,00%</v>
      </c>
      <c r="AO34" s="77">
        <v>0</v>
      </c>
      <c r="AP34" s="77">
        <v>0</v>
      </c>
      <c r="AQ34" s="78" t="str">
        <f t="shared" si="27"/>
        <v>0,00%</v>
      </c>
      <c r="AR34" s="77">
        <v>0</v>
      </c>
      <c r="AS34" s="77">
        <v>0</v>
      </c>
      <c r="AT34" s="78" t="str">
        <f t="shared" si="28"/>
        <v>0,00%</v>
      </c>
      <c r="AU34" s="1"/>
    </row>
    <row r="35" spans="1:47" x14ac:dyDescent="0.25">
      <c r="A35" s="75" t="s">
        <v>56</v>
      </c>
      <c r="B35" s="76"/>
      <c r="C35" s="75"/>
      <c r="D35" s="76">
        <v>0</v>
      </c>
      <c r="E35" s="77">
        <v>0</v>
      </c>
      <c r="F35" s="78" t="str">
        <f t="shared" si="14"/>
        <v>0,00%</v>
      </c>
      <c r="G35" s="79" t="e">
        <f t="shared" si="15"/>
        <v>#VALUE!</v>
      </c>
      <c r="H35" s="76">
        <v>0</v>
      </c>
      <c r="I35" s="77">
        <v>0</v>
      </c>
      <c r="J35" s="78" t="str">
        <f t="shared" si="16"/>
        <v>0,00%</v>
      </c>
      <c r="K35" s="76">
        <v>0</v>
      </c>
      <c r="L35" s="77">
        <v>0</v>
      </c>
      <c r="M35" s="78" t="str">
        <f t="shared" si="17"/>
        <v>0,00%</v>
      </c>
      <c r="N35" s="76">
        <v>0</v>
      </c>
      <c r="O35" s="77">
        <v>0</v>
      </c>
      <c r="P35" s="78" t="str">
        <f t="shared" si="18"/>
        <v>0,00%</v>
      </c>
      <c r="Q35" s="76">
        <v>0</v>
      </c>
      <c r="R35" s="77">
        <v>0</v>
      </c>
      <c r="S35" s="78" t="str">
        <f t="shared" si="19"/>
        <v>0,00%</v>
      </c>
      <c r="T35" s="76">
        <v>0</v>
      </c>
      <c r="U35" s="77">
        <v>0</v>
      </c>
      <c r="V35" s="78" t="str">
        <f t="shared" si="20"/>
        <v>0,00%</v>
      </c>
      <c r="W35" s="76">
        <v>0</v>
      </c>
      <c r="X35" s="77">
        <v>0</v>
      </c>
      <c r="Y35" s="78" t="str">
        <f t="shared" si="21"/>
        <v>0,00%</v>
      </c>
      <c r="Z35" s="76">
        <v>0</v>
      </c>
      <c r="AA35" s="77">
        <v>0</v>
      </c>
      <c r="AB35" s="78" t="str">
        <f t="shared" si="22"/>
        <v>0,00%</v>
      </c>
      <c r="AC35" s="76">
        <v>0</v>
      </c>
      <c r="AD35" s="77">
        <v>0</v>
      </c>
      <c r="AE35" s="78" t="str">
        <f t="shared" si="23"/>
        <v>0,00%</v>
      </c>
      <c r="AF35" s="76"/>
      <c r="AG35" s="77"/>
      <c r="AH35" s="78" t="str">
        <f t="shared" si="24"/>
        <v>0,00%</v>
      </c>
      <c r="AI35" s="76"/>
      <c r="AJ35" s="77"/>
      <c r="AK35" s="78" t="str">
        <f t="shared" si="25"/>
        <v>0,00%</v>
      </c>
      <c r="AL35" s="76"/>
      <c r="AM35" s="77"/>
      <c r="AN35" s="78" t="str">
        <f t="shared" si="26"/>
        <v>0,00%</v>
      </c>
      <c r="AO35" s="76"/>
      <c r="AP35" s="77"/>
      <c r="AQ35" s="78" t="str">
        <f t="shared" si="27"/>
        <v>0,00%</v>
      </c>
      <c r="AR35" s="76"/>
      <c r="AS35" s="77"/>
      <c r="AT35" s="78" t="str">
        <f t="shared" si="28"/>
        <v>0,00%</v>
      </c>
      <c r="AU35" s="1"/>
    </row>
    <row r="36" spans="1:47" x14ac:dyDescent="0.25">
      <c r="A36" s="28" t="s">
        <v>3</v>
      </c>
      <c r="B36" s="24"/>
      <c r="C36" s="41"/>
      <c r="D36" s="56">
        <f>D19+D20</f>
        <v>430</v>
      </c>
      <c r="E36" s="56">
        <f>E19+E20</f>
        <v>6881</v>
      </c>
      <c r="F36" s="22">
        <f t="shared" si="14"/>
        <v>6.2490917017875305E-2</v>
      </c>
      <c r="G36" s="39">
        <f t="shared" si="15"/>
        <v>0.16249091701787532</v>
      </c>
      <c r="H36" s="56">
        <f>H19+H20</f>
        <v>265</v>
      </c>
      <c r="I36" s="56">
        <f>I19+I20</f>
        <v>7254</v>
      </c>
      <c r="J36" s="22">
        <f t="shared" si="16"/>
        <v>3.6531568789633304E-2</v>
      </c>
      <c r="K36" s="56">
        <f>K19+K20</f>
        <v>5</v>
      </c>
      <c r="L36" s="56">
        <f>L19+L20</f>
        <v>963</v>
      </c>
      <c r="M36" s="22">
        <f t="shared" si="17"/>
        <v>5.1921079958463139E-3</v>
      </c>
      <c r="N36" s="56">
        <f>N19+N20</f>
        <v>42</v>
      </c>
      <c r="O36" s="56">
        <f>O19+O20</f>
        <v>1683</v>
      </c>
      <c r="P36" s="22">
        <f t="shared" si="18"/>
        <v>2.4955436720142603E-2</v>
      </c>
      <c r="Q36" s="56">
        <f>Q19+Q20</f>
        <v>64</v>
      </c>
      <c r="R36" s="56">
        <f>R19+R20</f>
        <v>2544</v>
      </c>
      <c r="S36" s="22">
        <f t="shared" si="19"/>
        <v>2.5157232704402517E-2</v>
      </c>
      <c r="T36" s="56">
        <f>T19+T20</f>
        <v>108</v>
      </c>
      <c r="U36" s="56">
        <f>U19+U20</f>
        <v>3481</v>
      </c>
      <c r="V36" s="22">
        <f t="shared" si="20"/>
        <v>3.1025567365699513E-2</v>
      </c>
      <c r="W36" s="56">
        <f>W19+W20</f>
        <v>119</v>
      </c>
      <c r="X36" s="56">
        <f>X19+X20</f>
        <v>4216</v>
      </c>
      <c r="Y36" s="22">
        <f t="shared" si="21"/>
        <v>2.8225806451612902E-2</v>
      </c>
      <c r="Z36" s="56">
        <f>Z19+Z20</f>
        <v>125</v>
      </c>
      <c r="AA36" s="56">
        <f>AA19+AA20</f>
        <v>4750</v>
      </c>
      <c r="AB36" s="22">
        <f t="shared" si="22"/>
        <v>2.6315789473684209E-2</v>
      </c>
      <c r="AC36" s="56">
        <f>AC19+AC20</f>
        <v>125</v>
      </c>
      <c r="AD36" s="56">
        <f>AD19+AD20</f>
        <v>5399</v>
      </c>
      <c r="AE36" s="22">
        <f t="shared" si="23"/>
        <v>2.315243563622893E-2</v>
      </c>
      <c r="AF36" s="56">
        <f>AF19+AF20</f>
        <v>125</v>
      </c>
      <c r="AG36" s="56">
        <f>AG19+AG20</f>
        <v>5924</v>
      </c>
      <c r="AH36" s="22">
        <f t="shared" si="24"/>
        <v>2.1100607697501689E-2</v>
      </c>
      <c r="AI36" s="56">
        <f>AI19+AI20</f>
        <v>126</v>
      </c>
      <c r="AJ36" s="56">
        <f>AJ19+AJ20</f>
        <v>6414</v>
      </c>
      <c r="AK36" s="22">
        <f t="shared" si="25"/>
        <v>1.9644527595884004E-2</v>
      </c>
      <c r="AL36" s="56">
        <f>AL19+AL20</f>
        <v>145</v>
      </c>
      <c r="AM36" s="56">
        <f>AM19+AM20</f>
        <v>6836</v>
      </c>
      <c r="AN36" s="22">
        <f t="shared" si="26"/>
        <v>2.1211234640140433E-2</v>
      </c>
      <c r="AO36" s="56">
        <f>AO19+AO20</f>
        <v>265</v>
      </c>
      <c r="AP36" s="56">
        <f>AP19+AP20</f>
        <v>7258</v>
      </c>
      <c r="AQ36" s="22">
        <f t="shared" si="27"/>
        <v>3.651143565720584E-2</v>
      </c>
      <c r="AR36" s="56">
        <f>AR19+AR20</f>
        <v>361</v>
      </c>
      <c r="AS36" s="56">
        <f>AS19+AS20</f>
        <v>7610</v>
      </c>
      <c r="AT36" s="22">
        <f t="shared" si="28"/>
        <v>4.7437582128777925E-2</v>
      </c>
      <c r="AU36" s="1"/>
    </row>
    <row r="37" spans="1:47" x14ac:dyDescent="0.25">
      <c r="A37" s="28" t="s">
        <v>52</v>
      </c>
      <c r="B37" s="24"/>
      <c r="C37" s="41"/>
      <c r="D37" s="56">
        <f>D21</f>
        <v>593</v>
      </c>
      <c r="E37" s="56">
        <f>E21</f>
        <v>5374</v>
      </c>
      <c r="F37" s="22">
        <f t="shared" si="14"/>
        <v>0.1103461109043543</v>
      </c>
      <c r="G37" s="39">
        <f t="shared" si="15"/>
        <v>0.21034611090435429</v>
      </c>
      <c r="H37" s="56">
        <f>H21</f>
        <v>444</v>
      </c>
      <c r="I37" s="56">
        <f>I21</f>
        <v>5375</v>
      </c>
      <c r="J37" s="22">
        <f t="shared" si="16"/>
        <v>8.2604651162790699E-2</v>
      </c>
      <c r="K37" s="56">
        <f>K21</f>
        <v>17</v>
      </c>
      <c r="L37" s="56">
        <f>L21</f>
        <v>958</v>
      </c>
      <c r="M37" s="22">
        <f t="shared" si="17"/>
        <v>1.7745302713987474E-2</v>
      </c>
      <c r="N37" s="56">
        <f>N21</f>
        <v>82</v>
      </c>
      <c r="O37" s="56">
        <f>O21</f>
        <v>1625</v>
      </c>
      <c r="P37" s="22">
        <f t="shared" si="18"/>
        <v>5.046153846153846E-2</v>
      </c>
      <c r="Q37" s="56">
        <f>Q21</f>
        <v>121</v>
      </c>
      <c r="R37" s="56">
        <f>R21</f>
        <v>2249</v>
      </c>
      <c r="S37" s="22">
        <f t="shared" si="19"/>
        <v>5.3801689639839931E-2</v>
      </c>
      <c r="T37" s="56">
        <f>T21</f>
        <v>173</v>
      </c>
      <c r="U37" s="56">
        <f>U21</f>
        <v>2967</v>
      </c>
      <c r="V37" s="22">
        <f t="shared" si="20"/>
        <v>5.8308055274688235E-2</v>
      </c>
      <c r="W37" s="56">
        <f>W21</f>
        <v>173</v>
      </c>
      <c r="X37" s="56">
        <f>X21</f>
        <v>3505</v>
      </c>
      <c r="Y37" s="22">
        <f t="shared" si="21"/>
        <v>4.935805991440799E-2</v>
      </c>
      <c r="Z37" s="56">
        <f>Z21</f>
        <v>206</v>
      </c>
      <c r="AA37" s="56">
        <f>AA21</f>
        <v>3776</v>
      </c>
      <c r="AB37" s="22">
        <f t="shared" si="22"/>
        <v>5.4555084745762712E-2</v>
      </c>
      <c r="AC37" s="56">
        <f>AC21</f>
        <v>226</v>
      </c>
      <c r="AD37" s="56">
        <f>AD21</f>
        <v>4284</v>
      </c>
      <c r="AE37" s="22">
        <f t="shared" si="23"/>
        <v>5.2754435107376284E-2</v>
      </c>
      <c r="AF37" s="56">
        <f>AF21</f>
        <v>271</v>
      </c>
      <c r="AG37" s="56">
        <f>AG21</f>
        <v>4583</v>
      </c>
      <c r="AH37" s="22">
        <f t="shared" si="24"/>
        <v>5.9131573205324021E-2</v>
      </c>
      <c r="AI37" s="56">
        <f>AI21</f>
        <v>322</v>
      </c>
      <c r="AJ37" s="56">
        <f>AJ21</f>
        <v>4901</v>
      </c>
      <c r="AK37" s="22">
        <f t="shared" si="25"/>
        <v>6.5700877371964908E-2</v>
      </c>
      <c r="AL37" s="56">
        <f>AL21</f>
        <v>370</v>
      </c>
      <c r="AM37" s="56">
        <f>AM21</f>
        <v>5122</v>
      </c>
      <c r="AN37" s="22">
        <f t="shared" si="26"/>
        <v>7.2237407262787975E-2</v>
      </c>
      <c r="AO37" s="56">
        <f>AO21</f>
        <v>444</v>
      </c>
      <c r="AP37" s="56">
        <f>AP21</f>
        <v>5378</v>
      </c>
      <c r="AQ37" s="22">
        <f t="shared" si="27"/>
        <v>8.2558571959836374E-2</v>
      </c>
      <c r="AR37" s="56">
        <f>AR21</f>
        <v>503</v>
      </c>
      <c r="AS37" s="56">
        <f>AS21</f>
        <v>5568</v>
      </c>
      <c r="AT37" s="22">
        <f t="shared" si="28"/>
        <v>9.0337643678160925E-2</v>
      </c>
      <c r="AU37" s="1"/>
    </row>
    <row r="38" spans="1:47" x14ac:dyDescent="0.25">
      <c r="A38" s="23" t="s">
        <v>135</v>
      </c>
      <c r="B38" s="60"/>
      <c r="C38" s="23"/>
      <c r="D38" s="23"/>
      <c r="E38" s="23"/>
      <c r="F38" s="23"/>
      <c r="G38" s="1"/>
      <c r="S38"/>
      <c r="Y38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</row>
  </sheetData>
  <mergeCells count="31">
    <mergeCell ref="A2:J2"/>
    <mergeCell ref="AL28:AN28"/>
    <mergeCell ref="AO28:AQ28"/>
    <mergeCell ref="AR28:AT28"/>
    <mergeCell ref="AF7:AH7"/>
    <mergeCell ref="AI7:AK7"/>
    <mergeCell ref="AL7:AN7"/>
    <mergeCell ref="AO7:AQ7"/>
    <mergeCell ref="AR7:AT7"/>
    <mergeCell ref="AI28:AK28"/>
    <mergeCell ref="T28:V28"/>
    <mergeCell ref="W28:Y28"/>
    <mergeCell ref="Z28:AB28"/>
    <mergeCell ref="AC28:AE28"/>
    <mergeCell ref="AF28:AH28"/>
    <mergeCell ref="A26:S26"/>
    <mergeCell ref="A28:A29"/>
    <mergeCell ref="D28:F28"/>
    <mergeCell ref="H28:J28"/>
    <mergeCell ref="K28:M28"/>
    <mergeCell ref="N28:P28"/>
    <mergeCell ref="D7:F7"/>
    <mergeCell ref="Q28:S28"/>
    <mergeCell ref="AC7:AE7"/>
    <mergeCell ref="H7:J7"/>
    <mergeCell ref="K7:M7"/>
    <mergeCell ref="N7:P7"/>
    <mergeCell ref="Q7:S7"/>
    <mergeCell ref="T7:V7"/>
    <mergeCell ref="W7:Y7"/>
    <mergeCell ref="Z7:AB7"/>
  </mergeCells>
  <conditionalFormatting sqref="J9:J22">
    <cfRule type="cellIs" dxfId="25" priority="25" operator="lessThan">
      <formula>$G9</formula>
    </cfRule>
    <cfRule type="cellIs" dxfId="24" priority="26" operator="greaterThanOrEqual">
      <formula>$G9</formula>
    </cfRule>
  </conditionalFormatting>
  <conditionalFormatting sqref="M9:M22">
    <cfRule type="cellIs" dxfId="23" priority="23" operator="lessThan">
      <formula>$G9</formula>
    </cfRule>
    <cfRule type="cellIs" dxfId="22" priority="24" operator="greaterThanOrEqual">
      <formula>$G9</formula>
    </cfRule>
  </conditionalFormatting>
  <conditionalFormatting sqref="P9:P22">
    <cfRule type="cellIs" dxfId="21" priority="21" operator="lessThan">
      <formula>$G9</formula>
    </cfRule>
    <cfRule type="cellIs" dxfId="20" priority="22" operator="greaterThanOrEqual">
      <formula>$G9</formula>
    </cfRule>
  </conditionalFormatting>
  <conditionalFormatting sqref="S9:S22">
    <cfRule type="cellIs" dxfId="19" priority="19" operator="lessThan">
      <formula>$G9</formula>
    </cfRule>
    <cfRule type="cellIs" dxfId="18" priority="20" operator="greaterThanOrEqual">
      <formula>$G9</formula>
    </cfRule>
  </conditionalFormatting>
  <conditionalFormatting sqref="V9:V22">
    <cfRule type="cellIs" dxfId="17" priority="17" operator="lessThan">
      <formula>$G9</formula>
    </cfRule>
    <cfRule type="cellIs" dxfId="16" priority="18" operator="greaterThanOrEqual">
      <formula>$G9</formula>
    </cfRule>
  </conditionalFormatting>
  <conditionalFormatting sqref="Y9:Y22">
    <cfRule type="cellIs" dxfId="15" priority="15" operator="lessThan">
      <formula>$G9</formula>
    </cfRule>
    <cfRule type="cellIs" dxfId="14" priority="16" operator="greaterThanOrEqual">
      <formula>$G9</formula>
    </cfRule>
  </conditionalFormatting>
  <conditionalFormatting sqref="AB9:AB22">
    <cfRule type="cellIs" dxfId="13" priority="13" operator="lessThan">
      <formula>$G9</formula>
    </cfRule>
    <cfRule type="cellIs" dxfId="12" priority="14" operator="greaterThanOrEqual">
      <formula>$G9</formula>
    </cfRule>
  </conditionalFormatting>
  <conditionalFormatting sqref="AE9:AE22">
    <cfRule type="cellIs" dxfId="11" priority="11" operator="lessThan">
      <formula>$G9</formula>
    </cfRule>
    <cfRule type="cellIs" dxfId="10" priority="12" operator="greaterThanOrEqual">
      <formula>$G9</formula>
    </cfRule>
  </conditionalFormatting>
  <conditionalFormatting sqref="AH9:AH22">
    <cfRule type="cellIs" dxfId="9" priority="9" operator="lessThan">
      <formula>$G9</formula>
    </cfRule>
    <cfRule type="cellIs" dxfId="8" priority="10" operator="greaterThanOrEqual">
      <formula>$G9</formula>
    </cfRule>
  </conditionalFormatting>
  <conditionalFormatting sqref="AK9:AK22">
    <cfRule type="cellIs" dxfId="7" priority="7" operator="lessThan">
      <formula>$G9</formula>
    </cfRule>
    <cfRule type="cellIs" dxfId="6" priority="8" operator="greaterThanOrEqual">
      <formula>$G9</formula>
    </cfRule>
  </conditionalFormatting>
  <conditionalFormatting sqref="AN9:AN22">
    <cfRule type="cellIs" dxfId="5" priority="5" operator="lessThan">
      <formula>$G9</formula>
    </cfRule>
    <cfRule type="cellIs" dxfId="4" priority="6" operator="greaterThanOrEqual">
      <formula>$G9</formula>
    </cfRule>
  </conditionalFormatting>
  <conditionalFormatting sqref="AQ9:AQ22">
    <cfRule type="cellIs" dxfId="3" priority="3" operator="lessThan">
      <formula>$G9</formula>
    </cfRule>
    <cfRule type="cellIs" dxfId="2" priority="4" operator="greaterThanOrEqual">
      <formula>$G9</formula>
    </cfRule>
  </conditionalFormatting>
  <conditionalFormatting sqref="AT9:AT22">
    <cfRule type="cellIs" dxfId="1" priority="1" operator="lessThan">
      <formula>$G9</formula>
    </cfRule>
    <cfRule type="cellIs" dxfId="0" priority="2" operator="greaterThanOrEqual">
      <formula>$G9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Renaes</vt:lpstr>
      <vt:lpstr>TABLADINAMICA-DIC</vt:lpstr>
      <vt:lpstr>NOMINAL</vt:lpstr>
      <vt:lpstr>Consol_Acuml_DIC</vt:lpstr>
      <vt:lpstr>RENAES</vt:lpstr>
      <vt:lpstr>ResultadoCOLON_50A70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Andre Valentin Coral Loli</cp:lastModifiedBy>
  <dcterms:created xsi:type="dcterms:W3CDTF">2020-11-18T17:50:08Z</dcterms:created>
  <dcterms:modified xsi:type="dcterms:W3CDTF">2025-01-17T21:16:28Z</dcterms:modified>
</cp:coreProperties>
</file>