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Backup_13_10_2022\REFCON\2025\INDICADOR\FICHA 20\DICIEMBRE\"/>
    </mc:Choice>
  </mc:AlternateContent>
  <xr:revisionPtr revIDLastSave="0" documentId="13_ncr:1_{BDFBFD89-A476-4125-85C6-51B861006C6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icha20_Porcentaj_Resolutividad" sheetId="1" r:id="rId1"/>
    <sheet name="imagenFicha20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8" i="1" l="1"/>
  <c r="O8" i="1"/>
  <c r="O9" i="1"/>
  <c r="O10" i="1"/>
  <c r="E8" i="1"/>
  <c r="AM8" i="1"/>
  <c r="I9" i="1"/>
  <c r="I10" i="1"/>
  <c r="AJ8" i="1" l="1"/>
  <c r="AG8" i="1" l="1"/>
  <c r="AD8" i="1"/>
  <c r="AA8" i="1" l="1"/>
  <c r="X8" i="1"/>
  <c r="X10" i="1"/>
  <c r="I8" i="1"/>
  <c r="U8" i="1" l="1"/>
  <c r="U9" i="1"/>
  <c r="U10" i="1"/>
  <c r="U11" i="1"/>
  <c r="C7" i="1" l="1"/>
  <c r="D9" i="1" l="1"/>
  <c r="E9" i="1"/>
  <c r="D10" i="1"/>
  <c r="E10" i="1"/>
  <c r="D11" i="1"/>
  <c r="E11" i="1"/>
  <c r="D8" i="1"/>
  <c r="R8" i="1"/>
  <c r="L8" i="1"/>
  <c r="F11" i="1" l="1"/>
  <c r="F9" i="1"/>
  <c r="F8" i="1"/>
  <c r="F10" i="1"/>
  <c r="AP9" i="1"/>
  <c r="AM9" i="1"/>
  <c r="AJ9" i="1"/>
  <c r="AG9" i="1"/>
  <c r="AD9" i="1"/>
  <c r="AA9" i="1"/>
  <c r="X9" i="1"/>
  <c r="L9" i="1"/>
  <c r="R9" i="1"/>
  <c r="AP7" i="1" l="1"/>
  <c r="O11" i="1"/>
  <c r="O7" i="1"/>
  <c r="AM7" i="1" l="1"/>
  <c r="AJ7" i="1"/>
  <c r="AG7" i="1"/>
  <c r="AD7" i="1"/>
  <c r="AA7" i="1"/>
  <c r="X7" i="1"/>
  <c r="U7" i="1"/>
  <c r="R7" i="1"/>
  <c r="L7" i="1"/>
  <c r="I7" i="1"/>
  <c r="AP11" i="1"/>
  <c r="AP10" i="1"/>
  <c r="AM11" i="1"/>
  <c r="AM10" i="1"/>
  <c r="AJ11" i="1"/>
  <c r="AJ10" i="1"/>
  <c r="AG11" i="1"/>
  <c r="AG10" i="1"/>
  <c r="AD11" i="1"/>
  <c r="AD10" i="1"/>
  <c r="AA11" i="1"/>
  <c r="AA10" i="1"/>
  <c r="X11" i="1"/>
  <c r="R11" i="1"/>
  <c r="R10" i="1"/>
  <c r="L11" i="1"/>
  <c r="L10" i="1"/>
  <c r="I11" i="1"/>
  <c r="E7" i="1" l="1"/>
  <c r="D7" i="1"/>
  <c r="F7" i="1" l="1"/>
</calcChain>
</file>

<file path=xl/sharedStrings.xml><?xml version="1.0" encoding="utf-8"?>
<sst xmlns="http://schemas.openxmlformats.org/spreadsheetml/2006/main" count="69" uniqueCount="30">
  <si>
    <t>HOSPITALES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</si>
  <si>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</si>
  <si>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</si>
  <si>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</si>
  <si>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</si>
  <si>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</si>
  <si>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</si>
  <si>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</si>
  <si>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</si>
  <si>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</si>
  <si>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</si>
  <si>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</si>
  <si>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Setiembre</t>
  </si>
  <si>
    <t>Periodo de Evaluación:</t>
  </si>
  <si>
    <t>Fuente de Datos:</t>
  </si>
  <si>
    <t>Registro de atenciones de Emergencia Fuente (SEEM)</t>
  </si>
  <si>
    <t>Numero de Referencias para Emergencias   Fuente (REFCON)</t>
  </si>
  <si>
    <t xml:space="preserve">     HOSP.DANIEL A.CARRION    (III-1)</t>
  </si>
  <si>
    <t xml:space="preserve">     HOSP. APOYO SAN JOSE        (II-2)</t>
  </si>
  <si>
    <t xml:space="preserve">     HOSPITAL DE VENTANILLA   (II-1)</t>
  </si>
  <si>
    <t xml:space="preserve"> HOSPITAL DE REHABILITACION   (II-E)</t>
  </si>
  <si>
    <t>Fuente: REFCON Y  APLICATIVO SEEM</t>
  </si>
  <si>
    <t>%</t>
  </si>
  <si>
    <t xml:space="preserve"> DIRESA CALLAO</t>
  </si>
  <si>
    <t>FICHA N°20: PORCENTAJE DE RESOLUTIVIDAD</t>
  </si>
  <si>
    <t xml:space="preserve">     HOSP.DANIEL A.CARRION SOLO PRIORIDAD 1 Y 2 </t>
  </si>
  <si>
    <t>UMBRAL 2025</t>
  </si>
  <si>
    <t>&lt;= 5%</t>
  </si>
  <si>
    <t>TOTAL 2025</t>
  </si>
  <si>
    <t>SETIPRESS - SUSALUD (13/09/2025)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</si>
</sst>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3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4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6" fillId="0" borderId="0"/>
  </cellStyleXfs>
  <cellXfs count="73">
    <xf numFmtId="0" fontId="0" fillId="0" borderId="0" xfId="0"/>
    <xf numFmtId="0" fontId="2" fillId="0" borderId="0" xfId="0" applyFont="1"/>
    <xf numFmtId="1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/>
    <xf numFmtId="1" fontId="0" fillId="0" borderId="4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1" fontId="0" fillId="0" borderId="3" xfId="0" applyNumberFormat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1" fontId="7" fillId="5" borderId="6" xfId="0" applyNumberFormat="1" applyFont="1" applyFill="1" applyBorder="1" applyAlignment="1">
      <alignment horizontal="center" vertical="center"/>
    </xf>
    <xf numFmtId="1" fontId="0" fillId="5" borderId="5" xfId="0" applyNumberFormat="1" applyFill="1" applyBorder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18" xfId="0" applyNumberForma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0" fontId="7" fillId="5" borderId="7" xfId="2" applyNumberFormat="1" applyFont="1" applyFill="1" applyBorder="1" applyAlignment="1">
      <alignment horizontal="center" vertical="center"/>
    </xf>
    <xf numFmtId="10" fontId="7" fillId="0" borderId="19" xfId="2" applyNumberFormat="1" applyFont="1" applyBorder="1" applyAlignment="1">
      <alignment horizontal="center" vertical="center"/>
    </xf>
    <xf numFmtId="10" fontId="7" fillId="0" borderId="8" xfId="2" applyNumberFormat="1" applyFont="1" applyBorder="1" applyAlignment="1">
      <alignment horizontal="center" vertical="center"/>
    </xf>
    <xf numFmtId="10" fontId="7" fillId="0" borderId="20" xfId="2" applyNumberFormat="1" applyFont="1" applyBorder="1" applyAlignment="1">
      <alignment horizontal="center" vertical="center"/>
    </xf>
    <xf numFmtId="10" fontId="7" fillId="0" borderId="14" xfId="2" applyNumberFormat="1" applyFont="1" applyBorder="1" applyAlignment="1">
      <alignment horizontal="center" vertical="center"/>
    </xf>
    <xf numFmtId="10" fontId="7" fillId="0" borderId="22" xfId="2" applyNumberFormat="1" applyFont="1" applyBorder="1" applyAlignment="1">
      <alignment horizontal="center" vertical="center"/>
    </xf>
    <xf numFmtId="1" fontId="0" fillId="5" borderId="16" xfId="0" applyNumberForma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10" fontId="7" fillId="5" borderId="19" xfId="2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7" fillId="5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7" fillId="0" borderId="28" xfId="0" applyNumberFormat="1" applyFont="1" applyBorder="1" applyAlignment="1">
      <alignment horizontal="center" vertical="center"/>
    </xf>
    <xf numFmtId="10" fontId="10" fillId="5" borderId="7" xfId="2" applyNumberFormat="1" applyFont="1" applyFill="1" applyBorder="1" applyAlignment="1">
      <alignment horizontal="center" vertical="center"/>
    </xf>
    <xf numFmtId="10" fontId="10" fillId="0" borderId="27" xfId="2" applyNumberFormat="1" applyFont="1" applyFill="1" applyBorder="1" applyAlignment="1">
      <alignment horizontal="center" vertical="center"/>
    </xf>
    <xf numFmtId="10" fontId="10" fillId="5" borderId="8" xfId="2" applyNumberFormat="1" applyFont="1" applyFill="1" applyBorder="1" applyAlignment="1">
      <alignment horizontal="center" vertical="center"/>
    </xf>
    <xf numFmtId="10" fontId="10" fillId="0" borderId="8" xfId="2" applyNumberFormat="1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 applyAlignment="1">
      <alignment horizontal="left" vertical="center"/>
    </xf>
    <xf numFmtId="10" fontId="0" fillId="0" borderId="0" xfId="0" applyNumberFormat="1"/>
    <xf numFmtId="10" fontId="1" fillId="3" borderId="13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Alignment="1">
      <alignment vertical="center"/>
    </xf>
    <xf numFmtId="17" fontId="7" fillId="0" borderId="0" xfId="0" applyNumberFormat="1" applyFont="1"/>
    <xf numFmtId="0" fontId="8" fillId="4" borderId="18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7" fontId="4" fillId="0" borderId="0" xfId="0" quotePrefix="1" applyNumberFormat="1" applyFont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left" vertical="center" indent="1"/>
    </xf>
    <xf numFmtId="0" fontId="11" fillId="5" borderId="23" xfId="0" applyFont="1" applyFill="1" applyBorder="1" applyAlignment="1">
      <alignment horizontal="left" vertical="center"/>
    </xf>
    <xf numFmtId="0" fontId="11" fillId="5" borderId="18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left" vertical="center"/>
    </xf>
    <xf numFmtId="0" fontId="1" fillId="3" borderId="24" xfId="0" applyFont="1" applyFill="1" applyBorder="1" applyAlignment="1">
      <alignment horizontal="center" vertical="center"/>
    </xf>
  </cellXfs>
  <cellStyles count="12">
    <cellStyle name="Normal" xfId="0" builtinId="0"/>
    <cellStyle name="Normal 2" xfId="4" xr:uid="{00000000-0005-0000-0000-000001000000}"/>
    <cellStyle name="Normal 2 2" xfId="1" xr:uid="{00000000-0005-0000-0000-000002000000}"/>
    <cellStyle name="Normal 3" xfId="5" xr:uid="{DCEC463C-1EBB-4043-B6D0-46A7EDE74EFF}"/>
    <cellStyle name="Normal 3 2" xfId="3" xr:uid="{00000000-0005-0000-0000-000003000000}"/>
    <cellStyle name="Normal 3 3" xfId="6" xr:uid="{4594AE9F-3124-416C-87CD-11F6475CCE04}"/>
    <cellStyle name="Normal 4" xfId="7" xr:uid="{A1826007-5971-451F-9D57-0146EBB78CBE}"/>
    <cellStyle name="Normal 4 2" xfId="8" xr:uid="{2DBA6AA0-0E63-42DF-AF7B-7C37C67EF9B4}"/>
    <cellStyle name="Normal 4 2 2" xfId="9" xr:uid="{6D8B5793-CE26-4BA3-B5AD-4711BE8BA48D}"/>
    <cellStyle name="Normal 5" xfId="10" xr:uid="{6781EB7A-6DFC-4FCF-A586-EA2C427BC8C9}"/>
    <cellStyle name="Normal 6" xfId="11" xr:uid="{D44D7B73-FC9F-4DFA-B4A1-810C48D0E8B8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203200</xdr:rowOff>
    </xdr:from>
    <xdr:to>
      <xdr:col>1</xdr:col>
      <xdr:colOff>1714500</xdr:colOff>
      <xdr:row>2</xdr:row>
      <xdr:rowOff>215900</xdr:rowOff>
    </xdr:to>
    <xdr:pic>
      <xdr:nvPicPr>
        <xdr:cNvPr id="4" name="Imagen 3" descr="C:\Users\yrumiche\Downloads\LOGO GRC (1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" y="203200"/>
          <a:ext cx="132080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647700</xdr:colOff>
      <xdr:row>0</xdr:row>
      <xdr:rowOff>266700</xdr:rowOff>
    </xdr:from>
    <xdr:to>
      <xdr:col>16</xdr:col>
      <xdr:colOff>609600</xdr:colOff>
      <xdr:row>2</xdr:row>
      <xdr:rowOff>254000</xdr:rowOff>
    </xdr:to>
    <xdr:pic>
      <xdr:nvPicPr>
        <xdr:cNvPr id="5" name="Imagen 4" descr="Logotipo&#10;&#10;Descripción generada automáticame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9800" y="266700"/>
          <a:ext cx="120650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76200</xdr:colOff>
      <xdr:row>17</xdr:row>
      <xdr:rowOff>114300</xdr:rowOff>
    </xdr:from>
    <xdr:to>
      <xdr:col>42</xdr:col>
      <xdr:colOff>50800</xdr:colOff>
      <xdr:row>17</xdr:row>
      <xdr:rowOff>165100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76200" y="5181600"/>
          <a:ext cx="15506700" cy="508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203200</xdr:colOff>
      <xdr:row>12</xdr:row>
      <xdr:rowOff>203200</xdr:rowOff>
    </xdr:from>
    <xdr:to>
      <xdr:col>4</xdr:col>
      <xdr:colOff>57929</xdr:colOff>
      <xdr:row>17</xdr:row>
      <xdr:rowOff>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8B84AC-47A6-41E7-998F-2BEE7DC69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3200" y="4368800"/>
          <a:ext cx="5582429" cy="8192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7</xdr:col>
      <xdr:colOff>305587</xdr:colOff>
      <xdr:row>32</xdr:row>
      <xdr:rowOff>29423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B88127-B893-4048-A978-4ED4B5CBF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5639587" cy="60777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9525</xdr:rowOff>
    </xdr:from>
    <xdr:to>
      <xdr:col>7</xdr:col>
      <xdr:colOff>305587</xdr:colOff>
      <xdr:row>41</xdr:row>
      <xdr:rowOff>162186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630868E-4EBF-4476-A3C8-8AC367978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105525"/>
          <a:ext cx="5639587" cy="1867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0"/>
  <sheetViews>
    <sheetView showGridLines="0" tabSelected="1" topLeftCell="AA2" zoomScale="75" zoomScaleNormal="75" workbookViewId="0">
      <selection activeCell="AN11" sqref="AN11"/>
    </sheetView>
  </sheetViews>
  <sheetFormatPr baseColWidth="10" defaultRowHeight="15" x14ac:dyDescent="0.25"/>
  <cols>
    <col min="1" max="1" width="22" customWidth="1"/>
    <col min="2" max="2" width="32" bestFit="1" customWidth="1"/>
    <col min="3" max="3" width="13.140625" customWidth="1"/>
    <col min="4" max="5" width="18.7109375" customWidth="1"/>
    <col min="6" max="6" width="28.7109375" customWidth="1"/>
    <col min="7" max="7" width="20.28515625" customWidth="1"/>
    <col min="8" max="8" width="18.7109375" customWidth="1"/>
    <col min="9" max="9" width="15.7109375" customWidth="1"/>
    <col min="10" max="10" width="20.7109375" customWidth="1"/>
    <col min="11" max="11" width="18.7109375" customWidth="1"/>
    <col min="12" max="12" width="15.7109375" customWidth="1"/>
    <col min="13" max="14" width="18.7109375" customWidth="1"/>
    <col min="15" max="15" width="15.7109375" customWidth="1"/>
    <col min="16" max="17" width="18.7109375" customWidth="1"/>
    <col min="18" max="18" width="15.7109375" customWidth="1"/>
    <col min="19" max="20" width="18.7109375" customWidth="1"/>
    <col min="21" max="21" width="15.7109375" customWidth="1"/>
    <col min="22" max="23" width="18.7109375" customWidth="1"/>
    <col min="24" max="24" width="15.7109375" style="47" customWidth="1"/>
    <col min="25" max="26" width="18.7109375" customWidth="1"/>
    <col min="27" max="27" width="15.7109375" style="47" customWidth="1"/>
    <col min="28" max="29" width="18.7109375" customWidth="1"/>
    <col min="30" max="30" width="15.7109375" style="47" customWidth="1"/>
    <col min="31" max="32" width="18.7109375" customWidth="1"/>
    <col min="33" max="33" width="15.7109375" style="47" customWidth="1"/>
    <col min="34" max="35" width="18.7109375" customWidth="1"/>
    <col min="36" max="36" width="15.7109375" style="47" customWidth="1"/>
    <col min="37" max="38" width="18.7109375" customWidth="1"/>
    <col min="39" max="39" width="15.7109375" style="47" customWidth="1"/>
    <col min="40" max="41" width="18.7109375" customWidth="1"/>
    <col min="42" max="42" width="14.42578125" style="47" customWidth="1"/>
  </cols>
  <sheetData>
    <row r="1" spans="1:42" ht="28.5" hidden="1" customHeight="1" x14ac:dyDescent="0.45">
      <c r="A1" s="1"/>
    </row>
    <row r="2" spans="1:42" s="4" customFormat="1" ht="27.75" customHeight="1" x14ac:dyDescent="0.3">
      <c r="A2" s="54" t="s">
        <v>24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3"/>
      <c r="AC2" s="3"/>
      <c r="AD2" s="49"/>
      <c r="AE2" s="3"/>
      <c r="AF2" s="3"/>
      <c r="AG2" s="49"/>
      <c r="AH2" s="3"/>
      <c r="AI2" s="3"/>
      <c r="AJ2" s="49"/>
      <c r="AK2" s="3"/>
      <c r="AL2" s="3"/>
      <c r="AM2" s="49"/>
      <c r="AN2" s="3"/>
      <c r="AO2" s="3"/>
      <c r="AP2" s="49"/>
    </row>
    <row r="3" spans="1:42" s="4" customFormat="1" ht="27" customHeight="1" x14ac:dyDescent="0.3">
      <c r="A3" s="55" t="s">
        <v>23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3"/>
      <c r="AC3" s="3"/>
      <c r="AD3" s="49"/>
      <c r="AE3" s="3"/>
      <c r="AF3" s="3"/>
      <c r="AG3" s="49"/>
      <c r="AH3" s="3"/>
      <c r="AI3" s="3"/>
      <c r="AJ3" s="49"/>
      <c r="AK3" s="3"/>
      <c r="AL3" s="3"/>
      <c r="AM3" s="49"/>
      <c r="AN3" s="3"/>
      <c r="AO3" s="3"/>
      <c r="AP3" s="49"/>
    </row>
    <row r="4" spans="1:42" ht="15.75" thickBot="1" x14ac:dyDescent="0.3"/>
    <row r="5" spans="1:42" ht="15.75" x14ac:dyDescent="0.25">
      <c r="A5" s="62" t="s">
        <v>0</v>
      </c>
      <c r="B5" s="63"/>
      <c r="C5" s="51"/>
      <c r="D5" s="66" t="s">
        <v>28</v>
      </c>
      <c r="E5" s="66"/>
      <c r="F5" s="67"/>
      <c r="G5" s="68" t="s">
        <v>1</v>
      </c>
      <c r="H5" s="69"/>
      <c r="I5" s="69"/>
      <c r="J5" s="68" t="s">
        <v>2</v>
      </c>
      <c r="K5" s="69"/>
      <c r="L5" s="69"/>
      <c r="M5" s="68" t="s">
        <v>3</v>
      </c>
      <c r="N5" s="69"/>
      <c r="O5" s="69"/>
      <c r="P5" s="68" t="s">
        <v>4</v>
      </c>
      <c r="Q5" s="69"/>
      <c r="R5" s="72"/>
      <c r="S5" s="68" t="s">
        <v>5</v>
      </c>
      <c r="T5" s="69"/>
      <c r="U5" s="69"/>
      <c r="V5" s="68" t="s">
        <v>6</v>
      </c>
      <c r="W5" s="69"/>
      <c r="X5" s="69"/>
      <c r="Y5" s="68" t="s">
        <v>7</v>
      </c>
      <c r="Z5" s="69"/>
      <c r="AA5" s="69"/>
      <c r="AB5" s="68" t="s">
        <v>8</v>
      </c>
      <c r="AC5" s="69"/>
      <c r="AD5" s="69"/>
      <c r="AE5" s="68" t="s">
        <v>12</v>
      </c>
      <c r="AF5" s="69"/>
      <c r="AG5" s="69"/>
      <c r="AH5" s="68" t="s">
        <v>9</v>
      </c>
      <c r="AI5" s="69"/>
      <c r="AJ5" s="69"/>
      <c r="AK5" s="68" t="s">
        <v>10</v>
      </c>
      <c r="AL5" s="69"/>
      <c r="AM5" s="69"/>
      <c r="AN5" s="68" t="s">
        <v>11</v>
      </c>
      <c r="AO5" s="69"/>
      <c r="AP5" s="72"/>
    </row>
    <row r="6" spans="1:42" ht="63.75" customHeight="1" thickBot="1" x14ac:dyDescent="0.3">
      <c r="A6" s="64"/>
      <c r="B6" s="65"/>
      <c r="C6" s="43" t="s">
        <v>26</v>
      </c>
      <c r="D6" s="11" t="s">
        <v>16</v>
      </c>
      <c r="E6" s="11" t="s">
        <v>15</v>
      </c>
      <c r="F6" s="12" t="s">
        <v>22</v>
      </c>
      <c r="G6" s="17" t="s">
        <v>16</v>
      </c>
      <c r="H6" s="18" t="s">
        <v>15</v>
      </c>
      <c r="I6" s="19" t="s">
        <v>22</v>
      </c>
      <c r="J6" s="17" t="s">
        <v>16</v>
      </c>
      <c r="K6" s="18" t="s">
        <v>15</v>
      </c>
      <c r="L6" s="19" t="s">
        <v>22</v>
      </c>
      <c r="M6" s="17" t="s">
        <v>16</v>
      </c>
      <c r="N6" s="18" t="s">
        <v>15</v>
      </c>
      <c r="O6" s="19" t="s">
        <v>22</v>
      </c>
      <c r="P6" s="17" t="s">
        <v>16</v>
      </c>
      <c r="Q6" s="18" t="s">
        <v>15</v>
      </c>
      <c r="R6" s="19" t="s">
        <v>22</v>
      </c>
      <c r="S6" s="17" t="s">
        <v>16</v>
      </c>
      <c r="T6" s="18" t="s">
        <v>15</v>
      </c>
      <c r="U6" s="19" t="s">
        <v>22</v>
      </c>
      <c r="V6" s="17" t="s">
        <v>16</v>
      </c>
      <c r="W6" s="18" t="s">
        <v>15</v>
      </c>
      <c r="X6" s="48" t="s">
        <v>22</v>
      </c>
      <c r="Y6" s="17" t="s">
        <v>16</v>
      </c>
      <c r="Z6" s="18" t="s">
        <v>15</v>
      </c>
      <c r="AA6" s="48" t="s">
        <v>22</v>
      </c>
      <c r="AB6" s="17" t="s">
        <v>16</v>
      </c>
      <c r="AC6" s="18" t="s">
        <v>15</v>
      </c>
      <c r="AD6" s="48" t="s">
        <v>22</v>
      </c>
      <c r="AE6" s="17" t="s">
        <v>16</v>
      </c>
      <c r="AF6" s="18" t="s">
        <v>15</v>
      </c>
      <c r="AG6" s="48" t="s">
        <v>22</v>
      </c>
      <c r="AH6" s="17" t="s">
        <v>16</v>
      </c>
      <c r="AI6" s="18" t="s">
        <v>15</v>
      </c>
      <c r="AJ6" s="48" t="s">
        <v>22</v>
      </c>
      <c r="AK6" s="17" t="s">
        <v>16</v>
      </c>
      <c r="AL6" s="18" t="s">
        <v>15</v>
      </c>
      <c r="AM6" s="48" t="s">
        <v>22</v>
      </c>
      <c r="AN6" s="17" t="s">
        <v>16</v>
      </c>
      <c r="AO6" s="18" t="s">
        <v>15</v>
      </c>
      <c r="AP6" s="48" t="s">
        <v>22</v>
      </c>
    </row>
    <row r="7" spans="1:42" ht="24.95" hidden="1" customHeight="1" thickBot="1" x14ac:dyDescent="0.3">
      <c r="A7" s="60" t="s">
        <v>17</v>
      </c>
      <c r="B7" s="61"/>
      <c r="C7" s="39" t="e">
        <f>IF(OR(#REF!="",#REF!="",#REF!=0),"ND",#REF!/#REF!)</f>
        <v>#REF!</v>
      </c>
      <c r="D7" s="20">
        <f>+G7+J7+M7+P7+S7+V7+Y7+AB7+AE7+AH7+AK7+AN7</f>
        <v>47</v>
      </c>
      <c r="E7" s="20">
        <f>+H7+K7+N7+Q7+T7+W7+Z7+AC7+AF7+AI7+AL7+AO7</f>
        <v>99222</v>
      </c>
      <c r="F7" s="39">
        <f>IF(OR(D7="",E7="",E7=0),"ND",D7/E7)</f>
        <v>4.7368527141158212E-4</v>
      </c>
      <c r="G7" s="21">
        <v>7</v>
      </c>
      <c r="H7" s="22">
        <v>8107</v>
      </c>
      <c r="I7" s="25">
        <f t="shared" ref="I7:I10" si="0">IF(OR(G7="",H7="",H7=0),"ND",G7/H7)</f>
        <v>8.6345133834957448E-4</v>
      </c>
      <c r="J7" s="23">
        <v>11</v>
      </c>
      <c r="K7" s="22">
        <v>8190</v>
      </c>
      <c r="L7" s="25">
        <f t="shared" ref="L7:L9" si="1">IF(OR(J7="",K7="",K7=0),"ND",J7/K7)</f>
        <v>1.3431013431013431E-3</v>
      </c>
      <c r="M7" s="21">
        <v>5</v>
      </c>
      <c r="N7" s="22">
        <v>8576</v>
      </c>
      <c r="O7" s="25">
        <f t="shared" ref="O7:O10" si="2">IF(OR(M7="",N7="",N7=0),"ND",M7/N7)</f>
        <v>5.8302238805970144E-4</v>
      </c>
      <c r="P7" s="21">
        <v>2</v>
      </c>
      <c r="Q7" s="22">
        <v>8632</v>
      </c>
      <c r="R7" s="25">
        <f t="shared" ref="R7:R9" si="3">IF(OR(P7="",Q7="",Q7=0),"ND",P7/Q7)</f>
        <v>2.3169601482854495E-4</v>
      </c>
      <c r="S7" s="21">
        <v>5</v>
      </c>
      <c r="T7" s="22">
        <v>8510</v>
      </c>
      <c r="U7" s="25">
        <f t="shared" ref="U7:U11" si="4">IF(OR(S7="",T7="",T7=0),"ND",S7/T7)</f>
        <v>5.8754406580493535E-4</v>
      </c>
      <c r="V7" s="21">
        <v>2</v>
      </c>
      <c r="W7" s="22">
        <v>8191</v>
      </c>
      <c r="X7" s="25">
        <f t="shared" ref="X7:X9" si="5">IF(OR(V7="",W7="",W7=0),"ND",V7/W7)</f>
        <v>2.4417043096081065E-4</v>
      </c>
      <c r="Y7" s="21">
        <v>6</v>
      </c>
      <c r="Z7" s="22">
        <v>8319</v>
      </c>
      <c r="AA7" s="25">
        <f t="shared" ref="AA7:AA8" si="6">IF(OR(Y7="",Z7="",Z7=0),"ND",Y7/Z7)</f>
        <v>7.2124053371799498E-4</v>
      </c>
      <c r="AB7" s="21">
        <v>4</v>
      </c>
      <c r="AC7" s="22">
        <v>8012</v>
      </c>
      <c r="AD7" s="25">
        <f t="shared" ref="AD7:AD9" si="7">IF(OR(AB7="",AC7="",AC7=0),"ND",AB7/AC7)</f>
        <v>4.992511233150275E-4</v>
      </c>
      <c r="AE7" s="21">
        <v>0</v>
      </c>
      <c r="AF7" s="22">
        <v>8173</v>
      </c>
      <c r="AG7" s="25">
        <f t="shared" ref="AG7:AG9" si="8">IF(OR(AE7="",AF7="",AF7=0),"ND",AE7/AF7)</f>
        <v>0</v>
      </c>
      <c r="AH7" s="21">
        <v>2</v>
      </c>
      <c r="AI7" s="22">
        <v>8287</v>
      </c>
      <c r="AJ7" s="25">
        <f t="shared" ref="AJ7:AJ9" si="9">IF(OR(AH7="",AI7="",AI7=0),"ND",AH7/AI7)</f>
        <v>2.4134186074574636E-4</v>
      </c>
      <c r="AK7" s="21">
        <v>3</v>
      </c>
      <c r="AL7" s="22">
        <v>8151</v>
      </c>
      <c r="AM7" s="25">
        <f t="shared" ref="AM7:AM9" si="10">IF(OR(AK7="",AL7="",AL7=0),"ND",AK7/AL7)</f>
        <v>3.6805299963194699E-4</v>
      </c>
      <c r="AN7" s="21">
        <v>0</v>
      </c>
      <c r="AO7" s="22">
        <v>8074</v>
      </c>
      <c r="AP7" s="25">
        <f t="shared" ref="AP7:AP9" si="11">IF(OR(AN7="",AO7="",AO7=0),"ND",AN7/AO7)</f>
        <v>0</v>
      </c>
    </row>
    <row r="8" spans="1:42" ht="24.95" customHeight="1" thickBot="1" x14ac:dyDescent="0.3">
      <c r="A8" s="70" t="s">
        <v>25</v>
      </c>
      <c r="B8" s="71"/>
      <c r="C8" s="41" t="s">
        <v>27</v>
      </c>
      <c r="D8" s="35">
        <f>+G8+J8+M8+P8+S8+V8+Y8+AB8+AE8+AH8+AK8+AN8</f>
        <v>33</v>
      </c>
      <c r="E8" s="35">
        <f>+H8+K8+N8+Q8+T8+W8+Z8+AC8+AF8+AI8+AL8+AO8</f>
        <v>18458</v>
      </c>
      <c r="F8" s="41">
        <f t="shared" ref="F8:F11" si="12">IF(OR(D8="",E8="",E8=0),"ND",D8/E8)</f>
        <v>1.7878426698450535E-3</v>
      </c>
      <c r="G8" s="31"/>
      <c r="H8" s="32">
        <v>1463</v>
      </c>
      <c r="I8" s="33" t="str">
        <f t="shared" si="0"/>
        <v>ND</v>
      </c>
      <c r="J8" s="34">
        <v>3</v>
      </c>
      <c r="K8" s="32">
        <v>1394</v>
      </c>
      <c r="L8" s="33">
        <f t="shared" si="1"/>
        <v>2.152080344332855E-3</v>
      </c>
      <c r="M8" s="31">
        <v>2</v>
      </c>
      <c r="N8" s="32">
        <v>1522</v>
      </c>
      <c r="O8" s="33">
        <f t="shared" si="2"/>
        <v>1.3140604467805519E-3</v>
      </c>
      <c r="P8" s="31">
        <v>3</v>
      </c>
      <c r="Q8" s="32">
        <v>1423</v>
      </c>
      <c r="R8" s="33">
        <f t="shared" si="3"/>
        <v>2.1082220660576245E-3</v>
      </c>
      <c r="S8" s="31">
        <v>5</v>
      </c>
      <c r="T8" s="32">
        <v>1437</v>
      </c>
      <c r="U8" s="25">
        <f t="shared" si="4"/>
        <v>3.4794711203897009E-3</v>
      </c>
      <c r="V8" s="31">
        <v>3</v>
      </c>
      <c r="W8" s="32">
        <v>1673</v>
      </c>
      <c r="X8" s="25">
        <f t="shared" si="5"/>
        <v>1.7931858936043037E-3</v>
      </c>
      <c r="Y8" s="31">
        <v>3</v>
      </c>
      <c r="Z8" s="32">
        <v>1589</v>
      </c>
      <c r="AA8" s="25">
        <f t="shared" si="6"/>
        <v>1.8879798615481435E-3</v>
      </c>
      <c r="AB8" s="31">
        <v>5</v>
      </c>
      <c r="AC8" s="32">
        <v>1401</v>
      </c>
      <c r="AD8" s="25">
        <f t="shared" si="7"/>
        <v>3.5688793718772305E-3</v>
      </c>
      <c r="AE8" s="31">
        <v>3</v>
      </c>
      <c r="AF8" s="32">
        <v>1582</v>
      </c>
      <c r="AG8" s="25">
        <f t="shared" si="8"/>
        <v>1.8963337547408343E-3</v>
      </c>
      <c r="AH8" s="31">
        <v>3</v>
      </c>
      <c r="AI8" s="31">
        <v>1540</v>
      </c>
      <c r="AJ8" s="25">
        <f t="shared" si="9"/>
        <v>1.9480519480519481E-3</v>
      </c>
      <c r="AK8" s="31"/>
      <c r="AL8" s="32">
        <v>1818</v>
      </c>
      <c r="AM8" s="25" t="str">
        <f t="shared" si="10"/>
        <v>ND</v>
      </c>
      <c r="AN8" s="31">
        <v>3</v>
      </c>
      <c r="AO8" s="32">
        <v>1616</v>
      </c>
      <c r="AP8" s="25">
        <f t="shared" si="11"/>
        <v>1.8564356435643563E-3</v>
      </c>
    </row>
    <row r="9" spans="1:42" ht="24.95" customHeight="1" thickBot="1" x14ac:dyDescent="0.3">
      <c r="A9" s="56" t="s">
        <v>18</v>
      </c>
      <c r="B9" s="57"/>
      <c r="C9" s="41" t="s">
        <v>27</v>
      </c>
      <c r="D9" s="36">
        <f>+G9+J9+M9+P9+S9+V9+Y9+AB9+AE9+AH9+AK9+AN9</f>
        <v>30</v>
      </c>
      <c r="E9" s="36">
        <f t="shared" ref="E9:E11" si="13">+H9+K9+N9+Q9+T9+W9+Z9+AC9+AF9+AI9+AL9+AO9</f>
        <v>20514</v>
      </c>
      <c r="F9" s="42">
        <f t="shared" si="12"/>
        <v>1.4624159110851126E-3</v>
      </c>
      <c r="G9" s="7">
        <v>3</v>
      </c>
      <c r="H9" s="6">
        <v>2198</v>
      </c>
      <c r="I9" s="26">
        <f t="shared" si="0"/>
        <v>1.3648771610555051E-3</v>
      </c>
      <c r="J9" s="16">
        <v>2</v>
      </c>
      <c r="K9" s="32">
        <v>1741</v>
      </c>
      <c r="L9" s="26">
        <f t="shared" si="1"/>
        <v>1.1487650775416428E-3</v>
      </c>
      <c r="M9" s="7">
        <v>1</v>
      </c>
      <c r="N9" s="6">
        <v>2298</v>
      </c>
      <c r="O9" s="26">
        <f t="shared" si="2"/>
        <v>4.351610095735422E-4</v>
      </c>
      <c r="P9" s="7"/>
      <c r="Q9" s="6">
        <v>2126</v>
      </c>
      <c r="R9" s="26" t="str">
        <f t="shared" si="3"/>
        <v>ND</v>
      </c>
      <c r="S9" s="7">
        <v>1</v>
      </c>
      <c r="T9" s="6">
        <v>1590</v>
      </c>
      <c r="U9" s="25">
        <f t="shared" si="4"/>
        <v>6.2893081761006286E-4</v>
      </c>
      <c r="V9" s="7"/>
      <c r="W9" s="6">
        <v>1860</v>
      </c>
      <c r="X9" s="26" t="str">
        <f t="shared" si="5"/>
        <v>ND</v>
      </c>
      <c r="Y9" s="7">
        <v>7</v>
      </c>
      <c r="Z9" s="6">
        <v>1351</v>
      </c>
      <c r="AA9" s="26">
        <f>IF(OR(Y9="",Z9="",Z9=0),"ND",Y9/Z9)</f>
        <v>5.1813471502590676E-3</v>
      </c>
      <c r="AB9" s="7">
        <v>3</v>
      </c>
      <c r="AC9" s="6">
        <v>1489</v>
      </c>
      <c r="AD9" s="26">
        <f t="shared" si="7"/>
        <v>2.0147750167897917E-3</v>
      </c>
      <c r="AE9" s="7">
        <v>2</v>
      </c>
      <c r="AF9" s="6">
        <v>1468</v>
      </c>
      <c r="AG9" s="26">
        <f t="shared" si="8"/>
        <v>1.3623978201634877E-3</v>
      </c>
      <c r="AH9" s="7">
        <v>7</v>
      </c>
      <c r="AI9" s="7">
        <v>1441</v>
      </c>
      <c r="AJ9" s="26">
        <f t="shared" si="9"/>
        <v>4.8577376821651629E-3</v>
      </c>
      <c r="AK9" s="7">
        <v>3</v>
      </c>
      <c r="AL9" s="32">
        <v>1454</v>
      </c>
      <c r="AM9" s="26">
        <f t="shared" si="10"/>
        <v>2.0632737276478678E-3</v>
      </c>
      <c r="AN9" s="7">
        <v>1</v>
      </c>
      <c r="AO9" s="2">
        <v>1498</v>
      </c>
      <c r="AP9" s="26">
        <f t="shared" si="11"/>
        <v>6.6755674232309744E-4</v>
      </c>
    </row>
    <row r="10" spans="1:42" ht="24.95" customHeight="1" thickBot="1" x14ac:dyDescent="0.3">
      <c r="A10" s="56" t="s">
        <v>19</v>
      </c>
      <c r="B10" s="57"/>
      <c r="C10" s="41" t="s">
        <v>27</v>
      </c>
      <c r="D10" s="36">
        <f>+G10+J10+M10+P10+S10+V10+Y10+AB10+AE10+AH10+AK10+AN10</f>
        <v>356</v>
      </c>
      <c r="E10" s="36">
        <f t="shared" si="13"/>
        <v>5595</v>
      </c>
      <c r="F10" s="42">
        <f t="shared" si="12"/>
        <v>6.3628239499553166E-2</v>
      </c>
      <c r="G10" s="8">
        <v>31</v>
      </c>
      <c r="H10" s="2">
        <v>43</v>
      </c>
      <c r="I10" s="27">
        <f t="shared" si="0"/>
        <v>0.72093023255813948</v>
      </c>
      <c r="J10" s="13">
        <v>39</v>
      </c>
      <c r="K10" s="2">
        <v>59</v>
      </c>
      <c r="L10" s="27">
        <f>IF(OR(J10="",K10="",K10=0),"ND",J10/K10)</f>
        <v>0.66101694915254239</v>
      </c>
      <c r="M10" s="8">
        <v>37</v>
      </c>
      <c r="N10" s="2">
        <v>42</v>
      </c>
      <c r="O10" s="29">
        <f t="shared" si="2"/>
        <v>0.88095238095238093</v>
      </c>
      <c r="P10" s="8">
        <v>38</v>
      </c>
      <c r="Q10" s="2">
        <v>18</v>
      </c>
      <c r="R10" s="26">
        <f>IF(OR(P10="",Q10="",Q10=0),"ND",P10/Q10)</f>
        <v>2.1111111111111112</v>
      </c>
      <c r="S10" s="8">
        <v>45</v>
      </c>
      <c r="T10" s="2">
        <v>25</v>
      </c>
      <c r="U10" s="25">
        <f t="shared" si="4"/>
        <v>1.8</v>
      </c>
      <c r="V10" s="8">
        <v>32</v>
      </c>
      <c r="W10" s="2">
        <v>50</v>
      </c>
      <c r="X10" s="26">
        <f>IF(OR(V10="",W10="",W10=0),"ND",V10/W10)</f>
        <v>0.64</v>
      </c>
      <c r="Y10" s="8">
        <v>12</v>
      </c>
      <c r="Z10" s="2">
        <v>21</v>
      </c>
      <c r="AA10" s="26">
        <f>IF(OR(Y10="",Z10="",Z10=0),"ND",Y10/Z10)</f>
        <v>0.5714285714285714</v>
      </c>
      <c r="AB10" s="8">
        <v>20</v>
      </c>
      <c r="AC10" s="2">
        <v>313</v>
      </c>
      <c r="AD10" s="26">
        <f>IF(OR(AB10="",AC10="",AC10=0),"ND",AB10/AC10)</f>
        <v>6.3897763578274758E-2</v>
      </c>
      <c r="AE10" s="8">
        <v>11</v>
      </c>
      <c r="AF10" s="2">
        <v>464</v>
      </c>
      <c r="AG10" s="26">
        <f>IF(OR(AE10="",AF10="",AF10=0),"ND",AE10/AF10)</f>
        <v>2.3706896551724137E-2</v>
      </c>
      <c r="AH10" s="8">
        <v>25</v>
      </c>
      <c r="AI10" s="8">
        <v>313</v>
      </c>
      <c r="AJ10" s="26">
        <f>IF(OR(AH10="",AI10="",AI10=0),"ND",AH10/AI10)</f>
        <v>7.9872204472843447E-2</v>
      </c>
      <c r="AK10" s="8">
        <v>39</v>
      </c>
      <c r="AL10" s="2">
        <v>1657</v>
      </c>
      <c r="AM10" s="26">
        <f>IF(OR(AK10="",AL10="",AL10=0),"ND",AK10/AL10)</f>
        <v>2.3536511768255886E-2</v>
      </c>
      <c r="AN10" s="8">
        <v>27</v>
      </c>
      <c r="AO10" s="2">
        <v>2590</v>
      </c>
      <c r="AP10" s="26">
        <f>IF(OR(AN10="",AO10="",AO10=0),"ND",AN10/AO10)</f>
        <v>1.0424710424710425E-2</v>
      </c>
    </row>
    <row r="11" spans="1:42" ht="24.95" customHeight="1" thickBot="1" x14ac:dyDescent="0.3">
      <c r="A11" s="58" t="s">
        <v>20</v>
      </c>
      <c r="B11" s="59"/>
      <c r="C11" s="41" t="s">
        <v>27</v>
      </c>
      <c r="D11" s="37">
        <f>+G11+J11+M11+P11+S11+V11+Y11+AB11+AE11+AH11+AK11+AN11</f>
        <v>1</v>
      </c>
      <c r="E11" s="38">
        <f t="shared" si="13"/>
        <v>24</v>
      </c>
      <c r="F11" s="40">
        <f t="shared" si="12"/>
        <v>4.1666666666666664E-2</v>
      </c>
      <c r="G11" s="9">
        <v>0</v>
      </c>
      <c r="H11" s="10">
        <v>1</v>
      </c>
      <c r="I11" s="28">
        <f>IF(OR(G11="",H11="",H11=0),"ND",G11/H11)</f>
        <v>0</v>
      </c>
      <c r="J11" s="14">
        <v>0</v>
      </c>
      <c r="K11" s="10">
        <v>0</v>
      </c>
      <c r="L11" s="28" t="str">
        <f>IF(OR(J11="",K11="",K11=0),"ND",J11/K11)</f>
        <v>ND</v>
      </c>
      <c r="M11" s="9">
        <v>0</v>
      </c>
      <c r="N11" s="10">
        <v>3</v>
      </c>
      <c r="O11" s="30">
        <f>IF(OR(M11="",N11="",N11=0),"ND",M11/N11)</f>
        <v>0</v>
      </c>
      <c r="P11" s="9">
        <v>0</v>
      </c>
      <c r="Q11" s="10">
        <v>2</v>
      </c>
      <c r="R11" s="28">
        <f>IF(OR(P11="",Q11="",Q11=0),"ND",P11/Q11)</f>
        <v>0</v>
      </c>
      <c r="S11" s="9">
        <v>0</v>
      </c>
      <c r="T11" s="10">
        <v>0</v>
      </c>
      <c r="U11" s="25" t="str">
        <f t="shared" si="4"/>
        <v>ND</v>
      </c>
      <c r="V11" s="9">
        <v>0</v>
      </c>
      <c r="W11" s="10">
        <v>0</v>
      </c>
      <c r="X11" s="28" t="str">
        <f>IF(OR(V11="",W11="",W11=0),"ND",V11/W11)</f>
        <v>ND</v>
      </c>
      <c r="Y11" s="9">
        <v>0</v>
      </c>
      <c r="Z11" s="10">
        <v>0</v>
      </c>
      <c r="AA11" s="28" t="str">
        <f>IF(OR(Y11="",Z11="",Z11=0),"ND",Y11/Z11)</f>
        <v>ND</v>
      </c>
      <c r="AB11" s="9">
        <v>0</v>
      </c>
      <c r="AC11" s="10">
        <v>0</v>
      </c>
      <c r="AD11" s="28" t="str">
        <f>IF(OR(AB11="",AC11="",AC11=0),"ND",AB11/AC11)</f>
        <v>ND</v>
      </c>
      <c r="AE11" s="9">
        <v>0</v>
      </c>
      <c r="AF11" s="10">
        <v>0</v>
      </c>
      <c r="AG11" s="28" t="str">
        <f>IF(OR(AE11="",AF11="",AF11=0),"ND",AE11/AF11)</f>
        <v>ND</v>
      </c>
      <c r="AH11" s="9"/>
      <c r="AI11" s="9">
        <v>3</v>
      </c>
      <c r="AJ11" s="28" t="str">
        <f>IF(OR(AH11="",AI11="",AI11=0),"ND",AH11/AI11)</f>
        <v>ND</v>
      </c>
      <c r="AK11" s="9"/>
      <c r="AL11" s="10">
        <v>12</v>
      </c>
      <c r="AM11" s="28" t="str">
        <f>IF(OR(AK11="",AL11="",AL11=0),"ND",AK11/AL11)</f>
        <v>ND</v>
      </c>
      <c r="AN11" s="9">
        <v>1</v>
      </c>
      <c r="AO11" s="10">
        <v>3</v>
      </c>
      <c r="AP11" s="28">
        <f>IF(OR(AN11="",AO11="",AO11=0),"ND",AN11/AO11)</f>
        <v>0.33333333333333331</v>
      </c>
    </row>
    <row r="12" spans="1:42" ht="23.25" customHeight="1" x14ac:dyDescent="0.25">
      <c r="A12" s="52" t="s">
        <v>21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</row>
    <row r="13" spans="1:42" ht="20.25" customHeight="1" x14ac:dyDescent="0.25">
      <c r="A13" s="46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42" x14ac:dyDescent="0.25">
      <c r="A14" s="15"/>
    </row>
    <row r="15" spans="1:42" x14ac:dyDescent="0.25">
      <c r="A15" s="45"/>
    </row>
    <row r="16" spans="1:42" x14ac:dyDescent="0.25">
      <c r="A16" s="44"/>
    </row>
    <row r="17" spans="1:3" x14ac:dyDescent="0.25">
      <c r="A17" s="44"/>
    </row>
    <row r="19" spans="1:3" x14ac:dyDescent="0.25">
      <c r="A19" t="s">
        <v>13</v>
      </c>
      <c r="B19" s="50">
        <v>45920</v>
      </c>
      <c r="C19" s="5"/>
    </row>
    <row r="20" spans="1:3" x14ac:dyDescent="0.25">
      <c r="A20" t="s">
        <v>14</v>
      </c>
      <c r="B20" t="s">
        <v>29</v>
      </c>
    </row>
  </sheetData>
  <mergeCells count="22">
    <mergeCell ref="AN5:AP5"/>
    <mergeCell ref="P5:R5"/>
    <mergeCell ref="S5:U5"/>
    <mergeCell ref="V5:X5"/>
    <mergeCell ref="Y5:AA5"/>
    <mergeCell ref="AB5:AD5"/>
    <mergeCell ref="AE5:AG5"/>
    <mergeCell ref="AH5:AJ5"/>
    <mergeCell ref="AK5:AM5"/>
    <mergeCell ref="A12:O12"/>
    <mergeCell ref="A2:AA2"/>
    <mergeCell ref="A3:AA3"/>
    <mergeCell ref="A10:B10"/>
    <mergeCell ref="A11:B11"/>
    <mergeCell ref="A7:B7"/>
    <mergeCell ref="A5:B6"/>
    <mergeCell ref="D5:F5"/>
    <mergeCell ref="G5:I5"/>
    <mergeCell ref="A9:B9"/>
    <mergeCell ref="J5:L5"/>
    <mergeCell ref="M5:O5"/>
    <mergeCell ref="A8:B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45" sqref="M4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Ficha20_Porcentaj_Resolutividad</vt:lpstr>
      <vt:lpstr>imagenFicha20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Lacey Quispe Casas</dc:creator>
  <cp:lastModifiedBy>Andre Valentin Coral Loli</cp:lastModifiedBy>
  <dcterms:created xsi:type="dcterms:W3CDTF">2022-01-31T20:46:11Z</dcterms:created>
  <dcterms:modified xsi:type="dcterms:W3CDTF">2026-01-15T20:29:35Z</dcterms:modified>
</cp:coreProperties>
</file>