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. PRODUCCION DE SERVICIOS\1.PRODUCCION DE SERVICIOS\2025\12 - DICIEMBRE\"/>
    </mc:Choice>
  </mc:AlternateContent>
  <bookViews>
    <workbookView xWindow="0" yWindow="0" windowWidth="16920" windowHeight="465"/>
  </bookViews>
  <sheets>
    <sheet name="Ficha21_cirugias_supendidas" sheetId="1" r:id="rId1"/>
    <sheet name="imagenFicha2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3" i="1" l="1"/>
  <c r="AK23" i="1"/>
  <c r="AH23" i="1"/>
  <c r="AE23" i="1"/>
  <c r="AB23" i="1"/>
  <c r="Y23" i="1"/>
  <c r="V23" i="1"/>
  <c r="S23" i="1"/>
  <c r="P23" i="1"/>
  <c r="M23" i="1"/>
  <c r="J23" i="1"/>
  <c r="G23" i="1"/>
  <c r="D23" i="1"/>
  <c r="C23" i="1"/>
  <c r="B23" i="1"/>
  <c r="AN22" i="1"/>
  <c r="AK22" i="1"/>
  <c r="AH22" i="1"/>
  <c r="AE22" i="1"/>
  <c r="AB22" i="1"/>
  <c r="Y22" i="1"/>
  <c r="V22" i="1"/>
  <c r="S22" i="1"/>
  <c r="P22" i="1"/>
  <c r="M22" i="1"/>
  <c r="J22" i="1"/>
  <c r="G22" i="1"/>
  <c r="D22" i="1"/>
  <c r="C22" i="1"/>
  <c r="B22" i="1"/>
  <c r="AN21" i="1"/>
  <c r="AK21" i="1"/>
  <c r="AH21" i="1"/>
  <c r="AE21" i="1"/>
  <c r="AB21" i="1"/>
  <c r="Y21" i="1"/>
  <c r="V21" i="1"/>
  <c r="S21" i="1"/>
  <c r="P21" i="1"/>
  <c r="M21" i="1"/>
  <c r="J21" i="1"/>
  <c r="G21" i="1"/>
  <c r="D21" i="1"/>
  <c r="C21" i="1"/>
  <c r="B21" i="1"/>
  <c r="AN9" i="1"/>
  <c r="AK9" i="1"/>
  <c r="AH9" i="1"/>
  <c r="AE9" i="1"/>
  <c r="AB9" i="1"/>
  <c r="Y9" i="1"/>
  <c r="V9" i="1"/>
  <c r="S9" i="1"/>
  <c r="P9" i="1"/>
  <c r="M9" i="1"/>
  <c r="J9" i="1"/>
  <c r="G9" i="1"/>
  <c r="D9" i="1"/>
  <c r="C9" i="1"/>
  <c r="B9" i="1"/>
  <c r="AN8" i="1"/>
  <c r="AK8" i="1"/>
  <c r="AH8" i="1"/>
  <c r="AE8" i="1"/>
  <c r="AB8" i="1"/>
  <c r="Y8" i="1"/>
  <c r="V8" i="1"/>
  <c r="S8" i="1"/>
  <c r="P8" i="1"/>
  <c r="M8" i="1"/>
  <c r="J8" i="1"/>
  <c r="G8" i="1"/>
  <c r="C8" i="1"/>
  <c r="B8" i="1"/>
  <c r="D8" i="1" s="1"/>
  <c r="AN7" i="1"/>
  <c r="AK7" i="1"/>
  <c r="AH7" i="1"/>
  <c r="AE7" i="1"/>
  <c r="AB7" i="1"/>
  <c r="Y7" i="1"/>
  <c r="V7" i="1"/>
  <c r="S7" i="1"/>
  <c r="P7" i="1"/>
  <c r="M7" i="1"/>
  <c r="J7" i="1"/>
  <c r="G7" i="1"/>
  <c r="C7" i="1"/>
  <c r="B7" i="1"/>
  <c r="D7" i="1" s="1"/>
</calcChain>
</file>

<file path=xl/sharedStrings.xml><?xml version="1.0" encoding="utf-8"?>
<sst xmlns="http://schemas.openxmlformats.org/spreadsheetml/2006/main" count="166" uniqueCount="58">
  <si>
    <t>FICHA N°21: INDICADOR DE PORCENTAJE DE CIRUGIAS SUSPENDIDAS</t>
  </si>
  <si>
    <t xml:space="preserve"> DIRESA CALLAO - DICIEMBRE 2025</t>
  </si>
  <si>
    <t>HOSPITALES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</si>
  <si>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</si>
  <si>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</si>
  <si>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</si>
  <si>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</si>
  <si>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</si>
  <si>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</si>
  <si>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</si>
  <si>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</si>
  <si>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</si>
  <si>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</si>
  <si>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</si>
  <si>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</si>
  <si>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</si>
  <si>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N° Cirugias programadas</t>
  </si>
  <si>
    <t>N° Cirugias suspendidas</t>
  </si>
  <si>
    <t>Porcentaje Cirugias Suspendidas</t>
  </si>
  <si>
    <t xml:space="preserve">     HOSP.DANIEL A.CARRION (III-1)</t>
  </si>
  <si>
    <t xml:space="preserve">     HOSP. APOYO SAN JOSE (II-2)</t>
  </si>
  <si>
    <t xml:space="preserve">     HOSPITAL DE VENTANILLA (II-1)</t>
  </si>
  <si>
    <t>Fuente: Sistema Electrónico de transferencia de
Información de IPRESS y Unidades de Gestión de IPRESS – SETI – IPRESS (SUSALUD)</t>
  </si>
  <si>
    <t xml:space="preserve">   </t>
  </si>
  <si>
    <t>Brecha 2024</t>
  </si>
  <si>
    <t xml:space="preserve">H. NDAC = </t>
  </si>
  <si>
    <t xml:space="preserve">H. SAN JOSE = </t>
  </si>
  <si>
    <t xml:space="preserve">H. VENTANILLA = </t>
  </si>
  <si>
    <t>Periodo de Evaluación:</t>
  </si>
  <si>
    <t>NOVIEMBRE 2025</t>
  </si>
  <si>
    <t>Fuente de Datos:</t>
  </si>
  <si>
    <t>SETIPRESS - SUSALUD</t>
  </si>
  <si>
    <t>MINSA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</si>
  <si>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</si>
  <si>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</si>
  <si>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</si>
  <si>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</si>
  <si>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</si>
  <si>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</si>
  <si>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</si>
  <si>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</si>
  <si>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</si>
  <si>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</si>
  <si>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</si>
  <si>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</si>
  <si>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Denominador: N° de cirugías programadas.</t>
  </si>
  <si>
    <t>Numerador: N° de cirugías suspendidas.</t>
  </si>
  <si>
    <t>Indicador: Porcentaje de cirugías suspendidas.</t>
  </si>
  <si>
    <t>El número de intervenciones quirúrgicas programadas en el mismo período.</t>
  </si>
  <si>
    <t>El número total de intervenciones quirúrgicas programadas que fueron suspendidas por diferentes motivos en un periodo de tiempo. No incluye intervenciones quirúrgicas de emergencia.</t>
  </si>
  <si>
    <t>Indicador: Porcentaje de Cirugías Suspendidas</t>
  </si>
  <si>
    <t>DENOMINADOR</t>
  </si>
  <si>
    <t>NUMERADOR</t>
  </si>
  <si>
    <t>INDICADOR</t>
  </si>
  <si>
    <t>00006218 - NAC. DANIEL A. CARRION</t>
  </si>
  <si>
    <t>00006219 - HOSPITAL SAN JOSE</t>
  </si>
  <si>
    <t>00007126 - HOSPITAL DE VENTANILLA</t>
  </si>
  <si>
    <t>https://app1.susalud.gob.pe:8082/?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</si>
</sst>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sz val="14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b/>
      <sz val="10"/>
      <name val="Calibri"/>
      <charset val="134"/>
    </font>
    <font>
      <sz val="9"/>
      <color theme="1"/>
      <name val="Calibri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9" fontId="1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18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" fontId="9" fillId="0" borderId="9" xfId="0" applyNumberFormat="1" applyFont="1" applyBorder="1" applyAlignment="1">
      <alignment horizontal="center" vertical="center"/>
    </xf>
    <xf numFmtId="9" fontId="8" fillId="2" borderId="10" xfId="1" applyFont="1" applyFill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" fontId="9" fillId="0" borderId="13" xfId="0" applyNumberFormat="1" applyFont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13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1" fontId="9" fillId="0" borderId="6" xfId="0" applyNumberFormat="1" applyFont="1" applyBorder="1" applyAlignment="1">
      <alignment horizontal="center" vertical="center"/>
    </xf>
    <xf numFmtId="9" fontId="8" fillId="2" borderId="16" xfId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9" fontId="9" fillId="0" borderId="16" xfId="1" applyFont="1" applyBorder="1" applyAlignment="1">
      <alignment horizontal="center" vertical="center"/>
    </xf>
    <xf numFmtId="1" fontId="0" fillId="0" borderId="0" xfId="0" applyNumberFormat="1"/>
    <xf numFmtId="0" fontId="10" fillId="0" borderId="0" xfId="0" applyFont="1" applyFill="1" applyBorder="1" applyAlignment="1">
      <alignment horizontal="left" vertical="center"/>
    </xf>
    <xf numFmtId="0" fontId="9" fillId="0" borderId="0" xfId="0" applyFont="1"/>
    <xf numFmtId="10" fontId="9" fillId="0" borderId="0" xfId="0" applyNumberFormat="1" applyFont="1"/>
    <xf numFmtId="0" fontId="0" fillId="0" borderId="0" xfId="0" applyFill="1"/>
    <xf numFmtId="0" fontId="12" fillId="5" borderId="25" xfId="3" applyFont="1" applyFill="1" applyBorder="1" applyAlignment="1">
      <alignment horizontal="center" vertical="center" wrapText="1"/>
    </xf>
    <xf numFmtId="0" fontId="12" fillId="5" borderId="26" xfId="3" applyFont="1" applyFill="1" applyBorder="1" applyAlignment="1">
      <alignment horizontal="center" vertical="center" wrapText="1"/>
    </xf>
    <xf numFmtId="0" fontId="13" fillId="6" borderId="25" xfId="3" applyFont="1" applyFill="1" applyBorder="1" applyAlignment="1">
      <alignment horizontal="center" vertical="center" wrapText="1"/>
    </xf>
    <xf numFmtId="0" fontId="14" fillId="7" borderId="22" xfId="3" applyFont="1" applyFill="1" applyBorder="1" applyAlignment="1">
      <alignment horizontal="center" vertical="center" wrapText="1"/>
    </xf>
    <xf numFmtId="0" fontId="14" fillId="7" borderId="13" xfId="3" applyFont="1" applyFill="1" applyBorder="1" applyAlignment="1">
      <alignment horizontal="center" vertical="center" wrapText="1"/>
    </xf>
    <xf numFmtId="0" fontId="15" fillId="8" borderId="13" xfId="3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11" xfId="0" applyFont="1" applyBorder="1"/>
    <xf numFmtId="3" fontId="9" fillId="0" borderId="27" xfId="0" applyNumberFormat="1" applyFont="1" applyFill="1" applyBorder="1" applyAlignment="1">
      <alignment horizontal="center"/>
    </xf>
    <xf numFmtId="10" fontId="9" fillId="0" borderId="28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0" fontId="9" fillId="0" borderId="13" xfId="0" applyNumberFormat="1" applyFont="1" applyBorder="1" applyAlignment="1">
      <alignment horizontal="center"/>
    </xf>
    <xf numFmtId="1" fontId="0" fillId="0" borderId="13" xfId="0" applyNumberFormat="1" applyFont="1" applyBorder="1" applyAlignment="1">
      <alignment horizontal="center"/>
    </xf>
    <xf numFmtId="0" fontId="9" fillId="0" borderId="14" xfId="0" applyFont="1" applyBorder="1"/>
    <xf numFmtId="1" fontId="1" fillId="0" borderId="13" xfId="0" applyNumberFormat="1" applyFont="1" applyBorder="1" applyAlignment="1">
      <alignment horizontal="center"/>
    </xf>
    <xf numFmtId="0" fontId="9" fillId="0" borderId="5" xfId="0" applyFont="1" applyBorder="1"/>
    <xf numFmtId="3" fontId="9" fillId="0" borderId="29" xfId="0" applyNumberFormat="1" applyFont="1" applyFill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9" fontId="9" fillId="0" borderId="0" xfId="1" applyNumberFormat="1" applyFont="1" applyFill="1" applyBorder="1" applyAlignment="1">
      <alignment horizontal="center" vertical="center"/>
    </xf>
    <xf numFmtId="9" fontId="9" fillId="0" borderId="10" xfId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9" borderId="9" xfId="0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1" fontId="16" fillId="0" borderId="13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" fontId="0" fillId="0" borderId="22" xfId="0" applyNumberFormat="1" applyFont="1" applyFill="1" applyBorder="1" applyAlignment="1">
      <alignment horizontal="center" vertical="center"/>
    </xf>
    <xf numFmtId="1" fontId="0" fillId="0" borderId="22" xfId="0" applyNumberFormat="1" applyFont="1" applyBorder="1" applyAlignment="1">
      <alignment horizontal="center" vertical="center"/>
    </xf>
    <xf numFmtId="1" fontId="0" fillId="0" borderId="13" xfId="0" applyNumberFormat="1" applyFont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/>
    </xf>
    <xf numFmtId="10" fontId="9" fillId="0" borderId="0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7" fontId="9" fillId="4" borderId="0" xfId="0" quotePrefix="1" applyNumberFormat="1" applyFont="1" applyFill="1"/>
    <xf numFmtId="0" fontId="6" fillId="0" borderId="0" xfId="0" applyFont="1" applyAlignment="1">
      <alignment horizontal="center" vertical="center"/>
    </xf>
    <xf numFmtId="17" fontId="6" fillId="0" borderId="0" xfId="0" quotePrefix="1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1" fontId="0" fillId="0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Hipervínculo" xfId="2" builtinId="8"/>
    <cellStyle name="Normal" xfId="0" builtinId="0"/>
    <cellStyle name="Normal 2" xfId="3"/>
    <cellStyle name="Normal 2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241300</xdr:rowOff>
    </xdr:from>
    <xdr:to>
      <xdr:col>7</xdr:col>
      <xdr:colOff>203200</xdr:colOff>
      <xdr:row>2</xdr:row>
      <xdr:rowOff>88900</xdr:rowOff>
    </xdr:to>
    <xdr:pic>
      <xdr:nvPicPr>
        <xdr:cNvPr id="4" name="Imagen 3" descr="C:\Users\yrumiche\Downloads\LOGO GRC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58025" y="241300"/>
          <a:ext cx="13081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114300</xdr:colOff>
      <xdr:row>0</xdr:row>
      <xdr:rowOff>203200</xdr:rowOff>
    </xdr:from>
    <xdr:to>
      <xdr:col>17</xdr:col>
      <xdr:colOff>266700</xdr:colOff>
      <xdr:row>2</xdr:row>
      <xdr:rowOff>88900</xdr:rowOff>
    </xdr:to>
    <xdr:pic>
      <xdr:nvPicPr>
        <xdr:cNvPr id="5" name="Imagen 4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06975" y="203200"/>
          <a:ext cx="120015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50800</xdr:colOff>
      <xdr:row>14</xdr:row>
      <xdr:rowOff>139700</xdr:rowOff>
    </xdr:from>
    <xdr:to>
      <xdr:col>40</xdr:col>
      <xdr:colOff>38100</xdr:colOff>
      <xdr:row>14</xdr:row>
      <xdr:rowOff>165100</xdr:rowOff>
    </xdr:to>
    <xdr:cxnSp macro="">
      <xdr:nvCxnSpPr>
        <xdr:cNvPr id="6" name="Conector recto 5"/>
        <xdr:cNvCxnSpPr/>
      </xdr:nvCxnSpPr>
      <xdr:spPr>
        <a:xfrm flipV="1">
          <a:off x="50800" y="4147820"/>
          <a:ext cx="40087550" cy="254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9</xdr:col>
      <xdr:colOff>465905</xdr:colOff>
      <xdr:row>61</xdr:row>
      <xdr:rowOff>85398</xdr:rowOff>
    </xdr:to>
    <xdr:grpSp>
      <xdr:nvGrpSpPr>
        <xdr:cNvPr id="11" name="Grupo 10"/>
        <xdr:cNvGrpSpPr/>
      </xdr:nvGrpSpPr>
      <xdr:grpSpPr>
        <a:xfrm>
          <a:off x="733425" y="38100"/>
          <a:ext cx="6332855" cy="11667490"/>
          <a:chOff x="762000" y="38100"/>
          <a:chExt cx="6561905" cy="11667798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90625" y="38100"/>
            <a:ext cx="5961905" cy="5723809"/>
          </a:xfrm>
          <a:prstGeom prst="rect">
            <a:avLst/>
          </a:prstGeom>
        </xdr:spPr>
      </xdr:pic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00" y="5410200"/>
            <a:ext cx="6561905" cy="4533333"/>
          </a:xfrm>
          <a:prstGeom prst="rect">
            <a:avLst/>
          </a:prstGeom>
        </xdr:spPr>
      </xdr:pic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t="2555"/>
          <a:stretch>
            <a:fillRect/>
          </a:stretch>
        </xdr:blipFill>
        <xdr:spPr>
          <a:xfrm>
            <a:off x="1466850" y="9163049"/>
            <a:ext cx="5771429" cy="25428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app1.susalud.gob.pe:8082/?" TargetMode="External"/><Relationship Id="rId1" Type="http://schemas.openxmlformats.org/officeDocument/2006/relationships/hyperlink" Target="https://app1.susalud.gob.pe:8082/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showGridLines="0" tabSelected="1" topLeftCell="W1" zoomScale="80" zoomScaleNormal="80" workbookViewId="0">
      <selection activeCell="AL8" sqref="AL8:AM8"/>
    </sheetView>
  </sheetViews>
  <sheetFormatPr baseColWidth="10" defaultColWidth="11" defaultRowHeight="15"/>
  <cols>
    <col min="1" max="1" width="34.5703125" customWidth="1"/>
    <col min="2" max="2" width="15.28515625" customWidth="1"/>
    <col min="3" max="4" width="12.7109375" customWidth="1"/>
    <col min="5" max="24" width="15.7109375" customWidth="1"/>
    <col min="25" max="25" width="15" customWidth="1"/>
    <col min="26" max="26" width="14.140625" customWidth="1"/>
    <col min="27" max="27" width="12.7109375" customWidth="1"/>
    <col min="28" max="28" width="14" customWidth="1"/>
    <col min="29" max="30" width="12.7109375" customWidth="1"/>
    <col min="31" max="31" width="14.7109375" customWidth="1"/>
    <col min="32" max="33" width="12.7109375" customWidth="1"/>
    <col min="34" max="34" width="14.140625" customWidth="1"/>
    <col min="35" max="40" width="12.7109375" customWidth="1"/>
  </cols>
  <sheetData>
    <row r="1" spans="1:40" ht="28.5">
      <c r="A1" s="4"/>
    </row>
    <row r="2" spans="1:40" s="3" customFormat="1" ht="27.7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</row>
    <row r="3" spans="1:40" s="3" customFormat="1" ht="27" customHeight="1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</row>
    <row r="5" spans="1:40">
      <c r="A5" s="106" t="s">
        <v>2</v>
      </c>
      <c r="B5" s="88" t="s">
        <v>3</v>
      </c>
      <c r="C5" s="88"/>
      <c r="D5" s="89"/>
      <c r="E5" s="90" t="s">
        <v>4</v>
      </c>
      <c r="F5" s="91"/>
      <c r="G5" s="92"/>
      <c r="H5" s="93" t="s">
        <v>5</v>
      </c>
      <c r="I5" s="91"/>
      <c r="J5" s="94"/>
      <c r="K5" s="90" t="s">
        <v>6</v>
      </c>
      <c r="L5" s="91"/>
      <c r="M5" s="92"/>
      <c r="N5" s="90" t="s">
        <v>7</v>
      </c>
      <c r="O5" s="91"/>
      <c r="P5" s="92"/>
      <c r="Q5" s="90" t="s">
        <v>8</v>
      </c>
      <c r="R5" s="91"/>
      <c r="S5" s="92"/>
      <c r="T5" s="90" t="s">
        <v>9</v>
      </c>
      <c r="U5" s="91"/>
      <c r="V5" s="92"/>
      <c r="W5" s="90" t="s">
        <v>10</v>
      </c>
      <c r="X5" s="91"/>
      <c r="Y5" s="92"/>
      <c r="Z5" s="93" t="s">
        <v>11</v>
      </c>
      <c r="AA5" s="91"/>
      <c r="AB5" s="92"/>
      <c r="AC5" s="93" t="s">
        <v>12</v>
      </c>
      <c r="AD5" s="91"/>
      <c r="AE5" s="92"/>
      <c r="AF5" s="90" t="s">
        <v>13</v>
      </c>
      <c r="AG5" s="91"/>
      <c r="AH5" s="92"/>
      <c r="AI5" s="90" t="s">
        <v>14</v>
      </c>
      <c r="AJ5" s="91"/>
      <c r="AK5" s="92"/>
      <c r="AL5" s="90" t="s">
        <v>15</v>
      </c>
      <c r="AM5" s="91"/>
      <c r="AN5" s="92"/>
    </row>
    <row r="6" spans="1:40" ht="45">
      <c r="A6" s="107"/>
      <c r="B6" s="5" t="s">
        <v>16</v>
      </c>
      <c r="C6" s="5" t="s">
        <v>17</v>
      </c>
      <c r="D6" s="6" t="s">
        <v>18</v>
      </c>
      <c r="E6" s="7" t="s">
        <v>16</v>
      </c>
      <c r="F6" s="8" t="s">
        <v>17</v>
      </c>
      <c r="G6" s="9" t="s">
        <v>18</v>
      </c>
      <c r="H6" s="7" t="s">
        <v>16</v>
      </c>
      <c r="I6" s="8" t="s">
        <v>17</v>
      </c>
      <c r="J6" s="9" t="s">
        <v>18</v>
      </c>
      <c r="K6" s="7" t="s">
        <v>16</v>
      </c>
      <c r="L6" s="8" t="s">
        <v>17</v>
      </c>
      <c r="M6" s="9" t="s">
        <v>18</v>
      </c>
      <c r="N6" s="7" t="s">
        <v>16</v>
      </c>
      <c r="O6" s="8" t="s">
        <v>17</v>
      </c>
      <c r="P6" s="9" t="s">
        <v>18</v>
      </c>
      <c r="Q6" s="7" t="s">
        <v>16</v>
      </c>
      <c r="R6" s="8" t="s">
        <v>17</v>
      </c>
      <c r="S6" s="9" t="s">
        <v>18</v>
      </c>
      <c r="T6" s="7" t="s">
        <v>16</v>
      </c>
      <c r="U6" s="8" t="s">
        <v>17</v>
      </c>
      <c r="V6" s="9" t="s">
        <v>18</v>
      </c>
      <c r="W6" s="7" t="s">
        <v>16</v>
      </c>
      <c r="X6" s="8" t="s">
        <v>17</v>
      </c>
      <c r="Y6" s="9" t="s">
        <v>18</v>
      </c>
      <c r="Z6" s="7" t="s">
        <v>16</v>
      </c>
      <c r="AA6" s="8" t="s">
        <v>17</v>
      </c>
      <c r="AB6" s="9" t="s">
        <v>18</v>
      </c>
      <c r="AC6" s="7" t="s">
        <v>16</v>
      </c>
      <c r="AD6" s="8" t="s">
        <v>17</v>
      </c>
      <c r="AE6" s="9" t="s">
        <v>18</v>
      </c>
      <c r="AF6" s="7" t="s">
        <v>16</v>
      </c>
      <c r="AG6" s="8" t="s">
        <v>17</v>
      </c>
      <c r="AH6" s="9" t="s">
        <v>18</v>
      </c>
      <c r="AI6" s="7" t="s">
        <v>16</v>
      </c>
      <c r="AJ6" s="8" t="s">
        <v>17</v>
      </c>
      <c r="AK6" s="9" t="s">
        <v>18</v>
      </c>
      <c r="AL6" s="7" t="s">
        <v>16</v>
      </c>
      <c r="AM6" s="8" t="s">
        <v>17</v>
      </c>
      <c r="AN6" s="9" t="s">
        <v>18</v>
      </c>
    </row>
    <row r="7" spans="1:40" ht="24.95" customHeight="1">
      <c r="A7" s="10" t="s">
        <v>19</v>
      </c>
      <c r="B7" s="11">
        <f t="shared" ref="B7:C9" si="0">+E7+H7+K7+N7+Q7+T7+W7+Z7+AC7+AF7+AI7+AL7</f>
        <v>3962</v>
      </c>
      <c r="C7" s="11">
        <f t="shared" si="0"/>
        <v>193</v>
      </c>
      <c r="D7" s="12">
        <f>IF(B7=0,"0%",((C7/B7)))</f>
        <v>4.8712771327612314E-2</v>
      </c>
      <c r="E7" s="13">
        <v>375</v>
      </c>
      <c r="F7" s="14">
        <v>23</v>
      </c>
      <c r="G7" s="15">
        <f>IF(E7=0,"0%",((F7/E7)))</f>
        <v>6.1333333333333302E-2</v>
      </c>
      <c r="H7" s="14">
        <v>365</v>
      </c>
      <c r="I7" s="14">
        <v>16</v>
      </c>
      <c r="J7" s="63">
        <f>IF(H7=0,"0%",((I7/H7)))</f>
        <v>4.3835616438356199E-2</v>
      </c>
      <c r="K7" s="14">
        <v>374</v>
      </c>
      <c r="L7" s="14">
        <v>22</v>
      </c>
      <c r="M7" s="63">
        <f>IF(K7=0,"0%",((L7/K7)))</f>
        <v>5.8823529411764698E-2</v>
      </c>
      <c r="N7" s="14">
        <v>512</v>
      </c>
      <c r="O7" s="14">
        <v>27</v>
      </c>
      <c r="P7" s="63">
        <f>IF(N7=0,"0%",((O7/N7)))</f>
        <v>5.2734375E-2</v>
      </c>
      <c r="Q7" s="69">
        <v>400</v>
      </c>
      <c r="R7" s="69">
        <v>28</v>
      </c>
      <c r="S7" s="63">
        <f>IF(Q7=0,"0%",((R7/Q7)))</f>
        <v>7.0000000000000007E-2</v>
      </c>
      <c r="T7" s="14">
        <v>345</v>
      </c>
      <c r="U7" s="14">
        <v>17</v>
      </c>
      <c r="V7" s="63">
        <f>IF(T7=0,"0%",((U7/T7)))</f>
        <v>4.9275362318840603E-2</v>
      </c>
      <c r="W7" s="14">
        <v>213</v>
      </c>
      <c r="X7" s="14">
        <v>13</v>
      </c>
      <c r="Y7" s="63">
        <f>IF(W7=0,"0%",((X7/W7)))</f>
        <v>6.1032863849765299E-2</v>
      </c>
      <c r="Z7" s="75">
        <v>209</v>
      </c>
      <c r="AA7" s="19">
        <v>8</v>
      </c>
      <c r="AB7" s="63">
        <f>IF(Z7=0,"0%",((AA7/Z7)))</f>
        <v>3.82775119617225E-2</v>
      </c>
      <c r="AC7" s="75">
        <v>328</v>
      </c>
      <c r="AD7" s="19">
        <v>7</v>
      </c>
      <c r="AE7" s="63">
        <f>IF(AC7=0,"0%",((AD7/AC7)))</f>
        <v>2.1341463414634099E-2</v>
      </c>
      <c r="AF7" s="18">
        <v>279</v>
      </c>
      <c r="AG7" s="19">
        <v>14</v>
      </c>
      <c r="AH7" s="63">
        <f>IF(AF7=0,"0%",((AG7/AF7)))</f>
        <v>5.01792114695341E-2</v>
      </c>
      <c r="AI7" s="18">
        <v>282</v>
      </c>
      <c r="AJ7" s="19">
        <v>4</v>
      </c>
      <c r="AK7" s="63">
        <f>IF(AI7=0,"0%",((AJ7/AI7)))</f>
        <v>1.41843971631206E-2</v>
      </c>
      <c r="AL7" s="18">
        <v>280</v>
      </c>
      <c r="AM7" s="19">
        <v>14</v>
      </c>
      <c r="AN7" s="15">
        <f>IF(AL7=0,"0%",((AM7/AL7)))</f>
        <v>0.05</v>
      </c>
    </row>
    <row r="8" spans="1:40" ht="24.95" customHeight="1">
      <c r="A8" s="16" t="s">
        <v>20</v>
      </c>
      <c r="B8" s="17">
        <f t="shared" si="0"/>
        <v>2127</v>
      </c>
      <c r="C8" s="17">
        <f t="shared" si="0"/>
        <v>68</v>
      </c>
      <c r="D8" s="12">
        <f t="shared" ref="D8:D9" si="1">IF(B8=0,"0%",((C8/B8)))</f>
        <v>3.1969910672308414E-2</v>
      </c>
      <c r="E8" s="18">
        <v>160</v>
      </c>
      <c r="F8" s="19">
        <v>11</v>
      </c>
      <c r="G8" s="15">
        <f t="shared" ref="G8:G9" si="2">IF(E8=0,"0%",((F8/E8)))</f>
        <v>6.8750000000000006E-2</v>
      </c>
      <c r="H8" s="19">
        <v>164</v>
      </c>
      <c r="I8" s="19">
        <v>7</v>
      </c>
      <c r="J8" s="15">
        <f t="shared" ref="J8:J9" si="3">IF(H8=0,"0%",((I8/H8)))</f>
        <v>4.2682926829268303E-2</v>
      </c>
      <c r="K8" s="64">
        <v>189</v>
      </c>
      <c r="L8" s="64">
        <v>6</v>
      </c>
      <c r="M8" s="15">
        <f t="shared" ref="M8:M9" si="4">IF(K8=0,"0%",((L8/K8)))</f>
        <v>3.1746031746031703E-2</v>
      </c>
      <c r="N8" s="19">
        <v>187</v>
      </c>
      <c r="O8" s="19">
        <v>1</v>
      </c>
      <c r="P8" s="15">
        <f t="shared" ref="P8:P9" si="5">IF(N8=0,"0%",((O8/N8)))</f>
        <v>5.3475935828877002E-3</v>
      </c>
      <c r="Q8" s="14">
        <v>196</v>
      </c>
      <c r="R8" s="14">
        <v>7</v>
      </c>
      <c r="S8" s="15">
        <f t="shared" ref="S8:S9" si="6">IF(Q8=0,"0%",((R8/Q8)))</f>
        <v>3.5714285714285698E-2</v>
      </c>
      <c r="T8" s="19">
        <v>198</v>
      </c>
      <c r="U8" s="19">
        <v>7</v>
      </c>
      <c r="V8" s="15">
        <f t="shared" ref="V8:V9" si="7">IF(T8=0,"0%",((U8/T8)))</f>
        <v>3.5353535353535401E-2</v>
      </c>
      <c r="W8" s="19">
        <v>213</v>
      </c>
      <c r="X8" s="19">
        <v>7</v>
      </c>
      <c r="Y8" s="15">
        <f t="shared" ref="Y8:Y9" si="8">IF(W8=0,"0%",((X8/W8)))</f>
        <v>3.2863849765258198E-2</v>
      </c>
      <c r="Z8" s="76">
        <v>175</v>
      </c>
      <c r="AA8" s="77">
        <v>6</v>
      </c>
      <c r="AB8" s="15">
        <f t="shared" ref="AB8:AB9" si="9">IF(Z8=0,"0%",((AA8/Z8)))</f>
        <v>3.4285714285714301E-2</v>
      </c>
      <c r="AC8" s="75">
        <v>181</v>
      </c>
      <c r="AD8" s="19">
        <v>4</v>
      </c>
      <c r="AE8" s="15">
        <f t="shared" ref="AE8:AE9" si="10">IF(AC8=0,"0%",((AD8/AC8)))</f>
        <v>2.2099447513812199E-2</v>
      </c>
      <c r="AF8" s="18">
        <v>154</v>
      </c>
      <c r="AG8" s="19">
        <v>5</v>
      </c>
      <c r="AH8" s="15">
        <f t="shared" ref="AH8:AH9" si="11">IF(AF8=0,"0%",((AG8/AF8)))</f>
        <v>3.2467532467532499E-2</v>
      </c>
      <c r="AI8" s="18">
        <v>180</v>
      </c>
      <c r="AJ8" s="19">
        <v>4</v>
      </c>
      <c r="AK8" s="15">
        <f t="shared" ref="AK8:AK9" si="12">IF(AI8=0,"0%",((AJ8/AI8)))</f>
        <v>2.2222222222222199E-2</v>
      </c>
      <c r="AL8" s="18">
        <v>130</v>
      </c>
      <c r="AM8" s="19">
        <v>3</v>
      </c>
      <c r="AN8" s="15">
        <f t="shared" ref="AN8:AN9" si="13">IF(AL8=0,"0%",((AM8/AL8)))</f>
        <v>2.3076923076923078E-2</v>
      </c>
    </row>
    <row r="9" spans="1:40" ht="24.95" customHeight="1">
      <c r="A9" s="20" t="s">
        <v>21</v>
      </c>
      <c r="B9" s="21">
        <f t="shared" si="0"/>
        <v>798</v>
      </c>
      <c r="C9" s="21">
        <f t="shared" si="0"/>
        <v>57</v>
      </c>
      <c r="D9" s="22">
        <f t="shared" si="1"/>
        <v>7.1428571428571397E-2</v>
      </c>
      <c r="E9" s="23">
        <v>69</v>
      </c>
      <c r="F9" s="24">
        <v>15</v>
      </c>
      <c r="G9" s="25">
        <f t="shared" si="2"/>
        <v>0.217391304347826</v>
      </c>
      <c r="H9" s="24">
        <v>22</v>
      </c>
      <c r="I9" s="24">
        <v>5</v>
      </c>
      <c r="J9" s="25">
        <f t="shared" si="3"/>
        <v>0.22727272727272699</v>
      </c>
      <c r="K9" s="24">
        <v>11</v>
      </c>
      <c r="L9" s="24">
        <v>0</v>
      </c>
      <c r="M9" s="25">
        <f t="shared" si="4"/>
        <v>0</v>
      </c>
      <c r="N9" s="24">
        <v>46</v>
      </c>
      <c r="O9" s="24">
        <v>4</v>
      </c>
      <c r="P9" s="25">
        <f t="shared" si="5"/>
        <v>8.6956521739130405E-2</v>
      </c>
      <c r="Q9" s="24">
        <v>82</v>
      </c>
      <c r="R9" s="24">
        <v>10</v>
      </c>
      <c r="S9" s="25">
        <f t="shared" si="6"/>
        <v>0.12195121951219499</v>
      </c>
      <c r="T9" s="24">
        <v>88</v>
      </c>
      <c r="U9" s="24">
        <v>5</v>
      </c>
      <c r="V9" s="25">
        <f t="shared" si="7"/>
        <v>5.6818181818181802E-2</v>
      </c>
      <c r="W9" s="24">
        <v>94</v>
      </c>
      <c r="X9" s="24">
        <v>1</v>
      </c>
      <c r="Y9" s="25">
        <f t="shared" si="8"/>
        <v>1.0638297872340399E-2</v>
      </c>
      <c r="Z9" s="78">
        <v>86</v>
      </c>
      <c r="AA9" s="24">
        <v>3</v>
      </c>
      <c r="AB9" s="25">
        <f t="shared" si="9"/>
        <v>3.4883720930232599E-2</v>
      </c>
      <c r="AC9" s="78">
        <v>90</v>
      </c>
      <c r="AD9" s="24">
        <v>1</v>
      </c>
      <c r="AE9" s="25">
        <f t="shared" si="10"/>
        <v>1.1111111111111099E-2</v>
      </c>
      <c r="AF9" s="79">
        <v>63</v>
      </c>
      <c r="AG9" s="24">
        <v>4</v>
      </c>
      <c r="AH9" s="25">
        <f t="shared" si="11"/>
        <v>6.3492063492063502E-2</v>
      </c>
      <c r="AI9" s="79">
        <v>73</v>
      </c>
      <c r="AJ9" s="24">
        <v>5</v>
      </c>
      <c r="AK9" s="25">
        <f t="shared" si="12"/>
        <v>6.8493150684931503E-2</v>
      </c>
      <c r="AL9" s="82">
        <v>74</v>
      </c>
      <c r="AM9" s="83">
        <v>4</v>
      </c>
      <c r="AN9" s="25">
        <f t="shared" si="13"/>
        <v>5.4054054054054099E-2</v>
      </c>
    </row>
    <row r="10" spans="1:40" ht="19.5" customHeight="1">
      <c r="A10" s="95" t="s">
        <v>22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65"/>
      <c r="M10" s="66"/>
      <c r="N10" s="59"/>
      <c r="O10" s="59" t="s">
        <v>23</v>
      </c>
      <c r="P10" s="66"/>
      <c r="Q10" s="59"/>
      <c r="R10" s="59"/>
      <c r="S10" s="66"/>
      <c r="T10" s="59"/>
      <c r="U10" s="59"/>
      <c r="V10" s="66"/>
      <c r="W10" s="59"/>
      <c r="X10" s="59"/>
      <c r="Y10" s="66"/>
      <c r="Z10" s="59"/>
      <c r="AA10" s="59"/>
      <c r="AB10" s="66"/>
      <c r="AC10" s="59"/>
      <c r="AD10" s="59"/>
      <c r="AE10" s="66"/>
      <c r="AF10" s="59"/>
      <c r="AG10" s="59"/>
      <c r="AH10" s="66"/>
      <c r="AI10" s="97"/>
      <c r="AJ10" s="97"/>
      <c r="AK10" s="60"/>
      <c r="AL10" s="58"/>
      <c r="AM10" s="58"/>
      <c r="AN10" s="60"/>
    </row>
    <row r="11" spans="1:40">
      <c r="E11" s="26"/>
      <c r="I11" s="59"/>
      <c r="W11" s="59"/>
    </row>
    <row r="12" spans="1:40" ht="15.75">
      <c r="A12" s="27" t="s">
        <v>24</v>
      </c>
      <c r="B12" s="28" t="s">
        <v>25</v>
      </c>
      <c r="C12" s="29">
        <v>5.9155621011291099E-2</v>
      </c>
      <c r="E12" s="26"/>
      <c r="AD12" s="59"/>
    </row>
    <row r="13" spans="1:40" ht="15.75">
      <c r="A13" s="27"/>
      <c r="B13" s="28" t="s">
        <v>26</v>
      </c>
      <c r="C13" s="29">
        <v>3.3693579148124597E-2</v>
      </c>
      <c r="E13" s="26"/>
    </row>
    <row r="14" spans="1:40">
      <c r="A14" s="28"/>
      <c r="B14" s="28" t="s">
        <v>27</v>
      </c>
      <c r="C14" s="29">
        <v>0.12980769230769201</v>
      </c>
    </row>
    <row r="15" spans="1:40">
      <c r="A15" s="28"/>
    </row>
    <row r="16" spans="1:40">
      <c r="A16" s="28" t="s">
        <v>28</v>
      </c>
      <c r="B16" s="84" t="s">
        <v>29</v>
      </c>
      <c r="C16" s="30"/>
    </row>
    <row r="17" spans="1:40">
      <c r="A17" t="s">
        <v>30</v>
      </c>
      <c r="B17" t="s">
        <v>31</v>
      </c>
    </row>
    <row r="18" spans="1:40" ht="15" customHeight="1">
      <c r="A18" s="108" t="s">
        <v>32</v>
      </c>
      <c r="B18" s="98" t="s">
        <v>3</v>
      </c>
      <c r="C18" s="98"/>
      <c r="D18" s="99"/>
      <c r="E18" s="100" t="s">
        <v>33</v>
      </c>
      <c r="F18" s="100"/>
      <c r="G18" s="101"/>
      <c r="H18" s="102" t="s">
        <v>34</v>
      </c>
      <c r="I18" s="100"/>
      <c r="J18" s="101"/>
      <c r="K18" s="102" t="s">
        <v>35</v>
      </c>
      <c r="L18" s="100"/>
      <c r="M18" s="101"/>
      <c r="N18" s="102" t="s">
        <v>36</v>
      </c>
      <c r="O18" s="100"/>
      <c r="P18" s="101"/>
      <c r="Q18" s="102" t="s">
        <v>37</v>
      </c>
      <c r="R18" s="100"/>
      <c r="S18" s="101"/>
      <c r="T18" s="102" t="s">
        <v>38</v>
      </c>
      <c r="U18" s="100"/>
      <c r="V18" s="101"/>
      <c r="W18" s="102" t="s">
        <v>39</v>
      </c>
      <c r="X18" s="100"/>
      <c r="Y18" s="101"/>
      <c r="Z18" s="102" t="s">
        <v>40</v>
      </c>
      <c r="AA18" s="100"/>
      <c r="AB18" s="101"/>
      <c r="AC18" s="102" t="s">
        <v>41</v>
      </c>
      <c r="AD18" s="100"/>
      <c r="AE18" s="101"/>
      <c r="AF18" s="102" t="s">
        <v>42</v>
      </c>
      <c r="AG18" s="100"/>
      <c r="AH18" s="101"/>
      <c r="AI18" s="102" t="s">
        <v>43</v>
      </c>
      <c r="AJ18" s="100"/>
      <c r="AK18" s="101"/>
      <c r="AL18" s="102" t="s">
        <v>44</v>
      </c>
      <c r="AM18" s="100"/>
      <c r="AN18" s="101"/>
    </row>
    <row r="19" spans="1:40" ht="84" customHeight="1">
      <c r="A19" s="109"/>
      <c r="B19" s="31" t="s">
        <v>45</v>
      </c>
      <c r="C19" s="32" t="s">
        <v>46</v>
      </c>
      <c r="D19" s="33" t="s">
        <v>47</v>
      </c>
      <c r="E19" s="34" t="s">
        <v>45</v>
      </c>
      <c r="F19" s="35" t="s">
        <v>46</v>
      </c>
      <c r="G19" s="36" t="s">
        <v>47</v>
      </c>
      <c r="H19" s="35" t="s">
        <v>45</v>
      </c>
      <c r="I19" s="35" t="s">
        <v>46</v>
      </c>
      <c r="J19" s="36" t="s">
        <v>47</v>
      </c>
      <c r="K19" s="35" t="s">
        <v>45</v>
      </c>
      <c r="L19" s="35" t="s">
        <v>46</v>
      </c>
      <c r="M19" s="36" t="s">
        <v>47</v>
      </c>
      <c r="N19" s="35" t="s">
        <v>45</v>
      </c>
      <c r="O19" s="35" t="s">
        <v>46</v>
      </c>
      <c r="P19" s="36" t="s">
        <v>47</v>
      </c>
      <c r="Q19" s="35" t="s">
        <v>45</v>
      </c>
      <c r="R19" s="35" t="s">
        <v>46</v>
      </c>
      <c r="S19" s="36" t="s">
        <v>47</v>
      </c>
      <c r="T19" s="35" t="s">
        <v>45</v>
      </c>
      <c r="U19" s="35" t="s">
        <v>46</v>
      </c>
      <c r="V19" s="36" t="s">
        <v>47</v>
      </c>
      <c r="W19" s="35" t="s">
        <v>45</v>
      </c>
      <c r="X19" s="35" t="s">
        <v>46</v>
      </c>
      <c r="Y19" s="36" t="s">
        <v>47</v>
      </c>
      <c r="Z19" s="35" t="s">
        <v>45</v>
      </c>
      <c r="AA19" s="35" t="s">
        <v>46</v>
      </c>
      <c r="AB19" s="36" t="s">
        <v>47</v>
      </c>
      <c r="AC19" s="35" t="s">
        <v>45</v>
      </c>
      <c r="AD19" s="35" t="s">
        <v>46</v>
      </c>
      <c r="AE19" s="36" t="s">
        <v>47</v>
      </c>
      <c r="AF19" s="35" t="s">
        <v>48</v>
      </c>
      <c r="AG19" s="35" t="s">
        <v>49</v>
      </c>
      <c r="AH19" s="36" t="s">
        <v>50</v>
      </c>
      <c r="AI19" s="35" t="s">
        <v>48</v>
      </c>
      <c r="AJ19" s="35" t="s">
        <v>49</v>
      </c>
      <c r="AK19" s="36" t="s">
        <v>50</v>
      </c>
      <c r="AL19" s="35" t="s">
        <v>48</v>
      </c>
      <c r="AM19" s="35" t="s">
        <v>49</v>
      </c>
      <c r="AN19" s="36" t="s">
        <v>50</v>
      </c>
    </row>
    <row r="20" spans="1:40">
      <c r="A20" s="37" t="s">
        <v>2</v>
      </c>
      <c r="B20" s="38" t="s">
        <v>51</v>
      </c>
      <c r="C20" s="39" t="s">
        <v>52</v>
      </c>
      <c r="D20" s="38" t="s">
        <v>53</v>
      </c>
      <c r="E20" s="40" t="s">
        <v>51</v>
      </c>
      <c r="F20" s="41" t="s">
        <v>52</v>
      </c>
      <c r="G20" s="41" t="s">
        <v>53</v>
      </c>
      <c r="H20" s="41" t="s">
        <v>51</v>
      </c>
      <c r="I20" s="41" t="s">
        <v>52</v>
      </c>
      <c r="J20" s="41" t="s">
        <v>53</v>
      </c>
      <c r="K20" s="41" t="s">
        <v>51</v>
      </c>
      <c r="L20" s="41" t="s">
        <v>52</v>
      </c>
      <c r="M20" s="41" t="s">
        <v>53</v>
      </c>
      <c r="N20" s="41" t="s">
        <v>51</v>
      </c>
      <c r="O20" s="41" t="s">
        <v>52</v>
      </c>
      <c r="P20" s="41" t="s">
        <v>53</v>
      </c>
      <c r="Q20" s="41" t="s">
        <v>51</v>
      </c>
      <c r="R20" s="41" t="s">
        <v>52</v>
      </c>
      <c r="S20" s="41" t="s">
        <v>53</v>
      </c>
      <c r="T20" s="41" t="s">
        <v>51</v>
      </c>
      <c r="U20" s="41" t="s">
        <v>52</v>
      </c>
      <c r="V20" s="41" t="s">
        <v>53</v>
      </c>
      <c r="W20" s="41" t="s">
        <v>51</v>
      </c>
      <c r="X20" s="41" t="s">
        <v>52</v>
      </c>
      <c r="Y20" s="41" t="s">
        <v>53</v>
      </c>
      <c r="Z20" s="41" t="s">
        <v>51</v>
      </c>
      <c r="AA20" s="41" t="s">
        <v>52</v>
      </c>
      <c r="AB20" s="41" t="s">
        <v>53</v>
      </c>
      <c r="AC20" s="41" t="s">
        <v>51</v>
      </c>
      <c r="AD20" s="41" t="s">
        <v>52</v>
      </c>
      <c r="AE20" s="41" t="s">
        <v>53</v>
      </c>
      <c r="AF20" s="41" t="s">
        <v>51</v>
      </c>
      <c r="AG20" s="41" t="s">
        <v>52</v>
      </c>
      <c r="AH20" s="41" t="s">
        <v>53</v>
      </c>
      <c r="AI20" s="41" t="s">
        <v>51</v>
      </c>
      <c r="AJ20" s="41" t="s">
        <v>52</v>
      </c>
      <c r="AK20" s="41" t="s">
        <v>53</v>
      </c>
      <c r="AL20" s="41" t="s">
        <v>51</v>
      </c>
      <c r="AM20" s="41" t="s">
        <v>52</v>
      </c>
      <c r="AN20" s="41" t="s">
        <v>53</v>
      </c>
    </row>
    <row r="21" spans="1:40">
      <c r="A21" s="42" t="s">
        <v>54</v>
      </c>
      <c r="B21" s="43">
        <f>+E21+H21+K21+N21+Q21+T21+W21+Z21+AC21+AF21+AI21+AL21</f>
        <v>3682</v>
      </c>
      <c r="C21" s="43">
        <f>+F21+I21+L21+O21+R21+U21+X21+AA21+AD21+AG21+AJ21+AM21</f>
        <v>179</v>
      </c>
      <c r="D21" s="44">
        <f>C21/B21</f>
        <v>4.8614883215643702E-2</v>
      </c>
      <c r="E21" s="45">
        <v>375</v>
      </c>
      <c r="F21" s="46">
        <v>23</v>
      </c>
      <c r="G21" s="47">
        <f>F21/E21</f>
        <v>6.1333333333333302E-2</v>
      </c>
      <c r="H21" s="48">
        <v>365</v>
      </c>
      <c r="I21" s="48">
        <v>16</v>
      </c>
      <c r="J21" s="47">
        <f>I21/H21</f>
        <v>4.3835616438356199E-2</v>
      </c>
      <c r="K21" s="48">
        <v>374</v>
      </c>
      <c r="L21" s="48">
        <v>22</v>
      </c>
      <c r="M21" s="47">
        <f>L21/K21</f>
        <v>5.8823529411764698E-2</v>
      </c>
      <c r="N21" s="67">
        <v>512</v>
      </c>
      <c r="O21" s="67">
        <v>27</v>
      </c>
      <c r="P21" s="47">
        <f>O21/N21</f>
        <v>5.2734375E-2</v>
      </c>
      <c r="Q21" s="67">
        <v>400</v>
      </c>
      <c r="R21" s="67">
        <v>28</v>
      </c>
      <c r="S21" s="47">
        <f>R21/Q21</f>
        <v>7.0000000000000007E-2</v>
      </c>
      <c r="T21" s="67">
        <v>345</v>
      </c>
      <c r="U21" s="70">
        <v>17</v>
      </c>
      <c r="V21" s="47">
        <f>U21/T21</f>
        <v>4.9275362318840603E-2</v>
      </c>
      <c r="W21" s="71">
        <v>213</v>
      </c>
      <c r="X21" s="70">
        <v>13</v>
      </c>
      <c r="Y21" s="47">
        <f>X21/W21</f>
        <v>6.1032863849765299E-2</v>
      </c>
      <c r="Z21" s="48">
        <v>209</v>
      </c>
      <c r="AA21" s="48">
        <v>8</v>
      </c>
      <c r="AB21" s="47">
        <f>AA21/Z21</f>
        <v>3.82775119617225E-2</v>
      </c>
      <c r="AC21" s="80">
        <v>328</v>
      </c>
      <c r="AD21" s="80">
        <v>7</v>
      </c>
      <c r="AE21" s="47">
        <f>AD21/AC21</f>
        <v>2.1341463414634099E-2</v>
      </c>
      <c r="AF21" s="80">
        <v>279</v>
      </c>
      <c r="AG21" s="80">
        <v>14</v>
      </c>
      <c r="AH21" s="47">
        <f>AG21/AF21</f>
        <v>5.01792114695341E-2</v>
      </c>
      <c r="AI21" s="80">
        <v>282</v>
      </c>
      <c r="AJ21" s="80">
        <v>4</v>
      </c>
      <c r="AK21" s="47">
        <f>AJ21/AI21</f>
        <v>1.41843971631206E-2</v>
      </c>
      <c r="AL21" s="80"/>
      <c r="AM21" s="80"/>
      <c r="AN21" s="47" t="e">
        <f>AM21/AL21</f>
        <v>#DIV/0!</v>
      </c>
    </row>
    <row r="22" spans="1:40">
      <c r="A22" s="49" t="s">
        <v>55</v>
      </c>
      <c r="B22" s="43">
        <f t="shared" ref="B22:B23" si="14">+E22+H22+K22+N22+Q22+T22+W22+Z22+AC22+AF22+AI22+AL22</f>
        <v>1997</v>
      </c>
      <c r="C22" s="43">
        <f t="shared" ref="C22:C23" si="15">+F22+I22+L22+O22+R22+U22+X22+AA22+AD22+AG22+AJ22+AM22</f>
        <v>65</v>
      </c>
      <c r="D22" s="44">
        <f t="shared" ref="D22:D23" si="16">C22/B22</f>
        <v>3.2548823234852302E-2</v>
      </c>
      <c r="E22" s="45">
        <v>160</v>
      </c>
      <c r="F22" s="50">
        <v>11</v>
      </c>
      <c r="G22" s="47">
        <f t="shared" ref="G22:G23" si="17">F22/E22</f>
        <v>6.8750000000000006E-2</v>
      </c>
      <c r="H22" s="48">
        <v>164</v>
      </c>
      <c r="I22" s="48">
        <v>7</v>
      </c>
      <c r="J22" s="47">
        <f t="shared" ref="J22:J23" si="18">I22/H22</f>
        <v>4.2682926829268303E-2</v>
      </c>
      <c r="K22" s="48">
        <v>189</v>
      </c>
      <c r="L22" s="48">
        <v>6</v>
      </c>
      <c r="M22" s="47">
        <f t="shared" ref="M22:M23" si="19">L22/K22</f>
        <v>3.1746031746031703E-2</v>
      </c>
      <c r="N22" s="67">
        <v>187</v>
      </c>
      <c r="O22" s="67">
        <v>1</v>
      </c>
      <c r="P22" s="47">
        <f t="shared" ref="P22:P23" si="20">O22/N22</f>
        <v>5.3475935828877002E-3</v>
      </c>
      <c r="Q22" s="70">
        <v>196</v>
      </c>
      <c r="R22" s="70">
        <v>7</v>
      </c>
      <c r="S22" s="47">
        <f t="shared" ref="S22:S23" si="21">R22/Q22</f>
        <v>3.5714285714285698E-2</v>
      </c>
      <c r="T22" s="70">
        <v>198</v>
      </c>
      <c r="U22" s="70">
        <v>7</v>
      </c>
      <c r="V22" s="47">
        <f t="shared" ref="V22:V23" si="22">U22/T22</f>
        <v>3.5353535353535401E-2</v>
      </c>
      <c r="W22" s="70">
        <v>213</v>
      </c>
      <c r="X22" s="70">
        <v>7</v>
      </c>
      <c r="Y22" s="47">
        <f t="shared" ref="Y22:Y23" si="23">X22/W22</f>
        <v>3.2863849765258198E-2</v>
      </c>
      <c r="Z22" s="48">
        <v>175</v>
      </c>
      <c r="AA22" s="48">
        <v>6</v>
      </c>
      <c r="AB22" s="47">
        <f t="shared" ref="AB22:AB23" si="24">AA22/Z22</f>
        <v>3.4285714285714301E-2</v>
      </c>
      <c r="AC22" s="80">
        <v>181</v>
      </c>
      <c r="AD22" s="80">
        <v>4</v>
      </c>
      <c r="AE22" s="47">
        <f t="shared" ref="AE22:AE23" si="25">AD22/AC22</f>
        <v>2.2099447513812199E-2</v>
      </c>
      <c r="AF22" s="80">
        <v>154</v>
      </c>
      <c r="AG22" s="80">
        <v>5</v>
      </c>
      <c r="AH22" s="47">
        <f t="shared" ref="AH22:AH23" si="26">AG22/AF22</f>
        <v>3.2467532467532499E-2</v>
      </c>
      <c r="AI22" s="80">
        <v>180</v>
      </c>
      <c r="AJ22" s="80">
        <v>4</v>
      </c>
      <c r="AK22" s="47">
        <f t="shared" ref="AK22:AK23" si="27">AJ22/AI22</f>
        <v>2.2222222222222199E-2</v>
      </c>
      <c r="AL22" s="80"/>
      <c r="AM22" s="80"/>
      <c r="AN22" s="47" t="e">
        <f t="shared" ref="AN22:AN23" si="28">AM22/AL22</f>
        <v>#DIV/0!</v>
      </c>
    </row>
    <row r="23" spans="1:40">
      <c r="A23" s="51" t="s">
        <v>56</v>
      </c>
      <c r="B23" s="52">
        <f t="shared" si="14"/>
        <v>724</v>
      </c>
      <c r="C23" s="52">
        <f t="shared" si="15"/>
        <v>53</v>
      </c>
      <c r="D23" s="53">
        <f t="shared" si="16"/>
        <v>7.3204419889502798E-2</v>
      </c>
      <c r="E23" s="45">
        <v>69</v>
      </c>
      <c r="F23" s="50">
        <v>15</v>
      </c>
      <c r="G23" s="47">
        <f t="shared" si="17"/>
        <v>0.217391304347826</v>
      </c>
      <c r="H23" s="48">
        <v>22</v>
      </c>
      <c r="I23" s="48">
        <v>5</v>
      </c>
      <c r="J23" s="47">
        <f t="shared" si="18"/>
        <v>0.22727272727272699</v>
      </c>
      <c r="K23" s="48">
        <v>11</v>
      </c>
      <c r="L23" s="48">
        <v>0</v>
      </c>
      <c r="M23" s="47">
        <f t="shared" si="19"/>
        <v>0</v>
      </c>
      <c r="N23" s="67">
        <v>46</v>
      </c>
      <c r="O23" s="67">
        <v>4</v>
      </c>
      <c r="P23" s="47">
        <f t="shared" si="20"/>
        <v>8.6956521739130405E-2</v>
      </c>
      <c r="Q23" s="70">
        <v>82</v>
      </c>
      <c r="R23" s="70">
        <v>10</v>
      </c>
      <c r="S23" s="47">
        <f t="shared" si="21"/>
        <v>0.12195121951219499</v>
      </c>
      <c r="T23" s="70">
        <v>88</v>
      </c>
      <c r="U23" s="70">
        <v>5</v>
      </c>
      <c r="V23" s="47">
        <f t="shared" si="22"/>
        <v>5.6818181818181802E-2</v>
      </c>
      <c r="W23" s="70">
        <v>94</v>
      </c>
      <c r="X23" s="70">
        <v>1</v>
      </c>
      <c r="Y23" s="47">
        <f t="shared" si="23"/>
        <v>1.0638297872340399E-2</v>
      </c>
      <c r="Z23" s="48">
        <v>86</v>
      </c>
      <c r="AA23" s="48">
        <v>3</v>
      </c>
      <c r="AB23" s="47">
        <f t="shared" si="24"/>
        <v>3.4883720930232599E-2</v>
      </c>
      <c r="AC23" s="80">
        <v>90</v>
      </c>
      <c r="AD23" s="80">
        <v>1</v>
      </c>
      <c r="AE23" s="47">
        <f t="shared" si="25"/>
        <v>1.1111111111111099E-2</v>
      </c>
      <c r="AF23" s="80">
        <v>63</v>
      </c>
      <c r="AG23" s="80">
        <v>4</v>
      </c>
      <c r="AH23" s="47">
        <f t="shared" si="26"/>
        <v>6.3492063492063502E-2</v>
      </c>
      <c r="AI23" s="80">
        <v>73</v>
      </c>
      <c r="AJ23" s="80">
        <v>5</v>
      </c>
      <c r="AK23" s="47">
        <f t="shared" si="27"/>
        <v>6.8493150684931503E-2</v>
      </c>
      <c r="AL23" s="80"/>
      <c r="AM23" s="80"/>
      <c r="AN23" s="47" t="e">
        <f t="shared" si="28"/>
        <v>#DIV/0!</v>
      </c>
    </row>
    <row r="25" spans="1:40">
      <c r="E25" s="103"/>
      <c r="F25" s="103"/>
      <c r="N25" s="104"/>
      <c r="O25" s="104"/>
      <c r="P25" s="104"/>
      <c r="Q25" s="72"/>
      <c r="R25" s="72"/>
      <c r="S25" s="56"/>
      <c r="T25" s="105"/>
      <c r="U25" s="105"/>
      <c r="V25" s="73"/>
      <c r="W25" s="105"/>
      <c r="X25" s="105"/>
      <c r="Y25" s="56"/>
      <c r="Z25" s="72"/>
      <c r="AA25" s="72"/>
      <c r="AB25" s="81"/>
    </row>
    <row r="26" spans="1:40">
      <c r="E26" s="54"/>
      <c r="F26" s="55"/>
      <c r="G26" s="56"/>
      <c r="H26" s="57"/>
      <c r="I26" s="57"/>
      <c r="J26" s="56"/>
      <c r="K26" s="57"/>
      <c r="L26" s="57"/>
      <c r="M26" s="56"/>
      <c r="N26" s="68"/>
      <c r="O26" s="68"/>
      <c r="P26" s="56"/>
      <c r="Q26" s="72"/>
      <c r="R26" s="72"/>
      <c r="S26" s="56"/>
      <c r="T26" s="68"/>
      <c r="U26" s="68"/>
      <c r="V26" s="73"/>
      <c r="W26" s="105"/>
      <c r="X26" s="105"/>
      <c r="Y26" s="56"/>
      <c r="Z26" s="72"/>
      <c r="AA26" s="72"/>
      <c r="AB26" s="81"/>
    </row>
    <row r="27" spans="1:40">
      <c r="E27" s="54"/>
      <c r="F27" s="54"/>
      <c r="G27" s="56"/>
      <c r="H27" s="57"/>
      <c r="I27" s="57"/>
      <c r="J27" s="56"/>
      <c r="K27" s="57"/>
      <c r="L27" s="57"/>
      <c r="M27" s="56"/>
      <c r="N27" s="68"/>
      <c r="O27" s="68"/>
      <c r="P27" s="56"/>
      <c r="Q27" s="72"/>
      <c r="R27" s="72"/>
      <c r="S27" s="56"/>
      <c r="T27" s="72"/>
      <c r="U27" s="72"/>
      <c r="V27" s="56"/>
      <c r="W27" s="72"/>
      <c r="X27" s="72"/>
      <c r="Y27" s="56"/>
      <c r="Z27" s="72"/>
      <c r="AA27" s="72"/>
      <c r="AB27" s="81"/>
    </row>
    <row r="28" spans="1:40">
      <c r="E28" s="54"/>
      <c r="F28" s="54"/>
      <c r="G28" s="56"/>
      <c r="H28" s="57"/>
      <c r="I28" s="57"/>
      <c r="J28" s="56"/>
      <c r="K28" s="57"/>
      <c r="L28" s="57"/>
      <c r="M28" s="56"/>
      <c r="N28" s="68"/>
      <c r="O28" s="68"/>
      <c r="P28" s="56"/>
    </row>
    <row r="29" spans="1:40">
      <c r="E29" s="58"/>
      <c r="F29" s="59"/>
      <c r="G29" s="60"/>
      <c r="H29" s="59"/>
      <c r="I29" s="59"/>
      <c r="J29" s="66"/>
      <c r="K29" s="59"/>
      <c r="L29" s="59"/>
      <c r="M29" s="66"/>
      <c r="N29" s="59"/>
      <c r="O29" s="59"/>
      <c r="P29" s="60"/>
      <c r="Q29" s="58"/>
      <c r="R29" s="59"/>
      <c r="S29" s="66"/>
      <c r="T29" s="59"/>
      <c r="U29" s="59"/>
      <c r="V29" s="66"/>
      <c r="W29" s="59"/>
      <c r="X29" s="59"/>
      <c r="Y29" s="66"/>
      <c r="Z29" s="59"/>
      <c r="AA29" s="59"/>
      <c r="AB29" s="66"/>
      <c r="AC29" s="59"/>
      <c r="AD29" s="59"/>
      <c r="AE29" s="66"/>
    </row>
    <row r="30" spans="1:40">
      <c r="E30" s="59"/>
      <c r="F30" s="59"/>
      <c r="G30" s="60"/>
      <c r="H30" s="59"/>
      <c r="I30" s="59"/>
      <c r="J30" s="60"/>
      <c r="K30" s="58"/>
      <c r="L30" s="59"/>
      <c r="M30" s="60"/>
      <c r="N30" s="59"/>
      <c r="O30" s="59"/>
      <c r="P30" s="60"/>
      <c r="Q30" s="58"/>
      <c r="R30" s="59"/>
      <c r="S30" s="66"/>
      <c r="T30" s="59"/>
      <c r="U30" s="59"/>
      <c r="V30" s="66"/>
      <c r="W30" s="59"/>
      <c r="X30" s="59"/>
      <c r="Y30" s="66"/>
      <c r="Z30" s="59"/>
      <c r="AA30" s="59"/>
      <c r="AB30" s="66"/>
      <c r="AC30" s="59"/>
      <c r="AD30" s="59"/>
      <c r="AE30" s="66"/>
    </row>
    <row r="31" spans="1:40">
      <c r="E31" s="61"/>
      <c r="F31" s="59"/>
      <c r="G31" s="62"/>
      <c r="H31" s="59"/>
      <c r="I31" s="59"/>
      <c r="J31" s="66"/>
      <c r="K31" s="59"/>
      <c r="L31" s="59"/>
      <c r="M31" s="66"/>
      <c r="N31" s="59"/>
      <c r="O31" s="59"/>
      <c r="P31" s="66"/>
      <c r="Q31" s="59"/>
      <c r="R31" s="59"/>
      <c r="S31" s="66"/>
      <c r="T31" s="59"/>
      <c r="U31" s="59"/>
      <c r="V31" s="66"/>
      <c r="W31" s="59"/>
      <c r="X31" s="59"/>
      <c r="Y31" s="66"/>
      <c r="Z31" s="59"/>
      <c r="AA31" s="59"/>
      <c r="AB31" s="66"/>
      <c r="AC31" s="59"/>
      <c r="AD31" s="59"/>
      <c r="AE31" s="66"/>
    </row>
  </sheetData>
  <mergeCells count="37">
    <mergeCell ref="W26:X26"/>
    <mergeCell ref="A5:A6"/>
    <mergeCell ref="A18:A19"/>
    <mergeCell ref="AL18:AN18"/>
    <mergeCell ref="E25:F25"/>
    <mergeCell ref="N25:P25"/>
    <mergeCell ref="T25:U25"/>
    <mergeCell ref="W25:X25"/>
    <mergeCell ref="A10:K10"/>
    <mergeCell ref="AI10:AJ10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Z5:AB5"/>
    <mergeCell ref="AC5:AE5"/>
    <mergeCell ref="AF5:AH5"/>
    <mergeCell ref="AI5:AK5"/>
    <mergeCell ref="AL5:AN5"/>
    <mergeCell ref="A2:Y2"/>
    <mergeCell ref="A3:Y3"/>
    <mergeCell ref="B5:D5"/>
    <mergeCell ref="E5:G5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68"/>
  <sheetViews>
    <sheetView showGridLines="0" workbookViewId="0">
      <selection activeCell="C64" sqref="C64:J64"/>
    </sheetView>
  </sheetViews>
  <sheetFormatPr baseColWidth="10" defaultColWidth="11" defaultRowHeight="15"/>
  <sheetData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2" spans="1:11">
      <c r="C62" s="110" t="s">
        <v>57</v>
      </c>
      <c r="D62" s="111"/>
      <c r="E62" s="111"/>
      <c r="F62" s="111"/>
      <c r="G62" s="111"/>
      <c r="H62" s="111"/>
      <c r="I62" s="111"/>
      <c r="J62" s="111"/>
    </row>
    <row r="63" spans="1:11">
      <c r="C63" s="2"/>
      <c r="D63" s="2"/>
      <c r="E63" s="2"/>
      <c r="F63" s="2"/>
      <c r="G63" s="2"/>
      <c r="H63" s="2"/>
      <c r="I63" s="2"/>
      <c r="J63" s="2"/>
    </row>
    <row r="64" spans="1:11">
      <c r="C64" s="110" t="s">
        <v>57</v>
      </c>
      <c r="D64" s="111"/>
      <c r="E64" s="111"/>
      <c r="F64" s="111"/>
      <c r="G64" s="111"/>
      <c r="H64" s="111"/>
      <c r="I64" s="111"/>
      <c r="J64" s="111"/>
    </row>
    <row r="65" spans="3:10">
      <c r="C65" s="2"/>
      <c r="D65" s="2"/>
      <c r="E65" s="2"/>
      <c r="F65" s="2"/>
      <c r="G65" s="2"/>
      <c r="H65" s="2"/>
      <c r="I65" s="2"/>
      <c r="J65" s="2"/>
    </row>
    <row r="66" spans="3:10">
      <c r="C66" s="2"/>
      <c r="D66" s="2"/>
      <c r="E66" s="2"/>
      <c r="F66" s="2"/>
      <c r="G66" s="2"/>
      <c r="H66" s="2"/>
      <c r="I66" s="2"/>
      <c r="J66" s="2"/>
    </row>
    <row r="67" spans="3:10">
      <c r="C67" s="2"/>
      <c r="D67" s="2"/>
      <c r="E67" s="2"/>
      <c r="F67" s="2"/>
      <c r="G67" s="2"/>
      <c r="H67" s="2"/>
      <c r="I67" s="2"/>
      <c r="J67" s="2"/>
    </row>
    <row r="68" spans="3:10">
      <c r="C68" s="2"/>
      <c r="D68" s="2"/>
      <c r="E68" s="2"/>
      <c r="F68" s="2"/>
      <c r="G68" s="2"/>
      <c r="H68" s="2"/>
      <c r="I68" s="2"/>
      <c r="J68" s="2"/>
    </row>
  </sheetData>
  <mergeCells count="2">
    <mergeCell ref="C62:J62"/>
    <mergeCell ref="C64:J64"/>
  </mergeCells>
  <hyperlinks>
    <hyperlink ref="C62" r:id="rId1"/>
    <hyperlink ref="C64" r:id="rId2"/>
  </hyperlinks>
  <pageMargins left="0.7" right="0.7" top="0.75" bottom="0.75" header="0.3" footer="0.3"/>
  <pageSetup paperSize="9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Ficha21_cirugias_supendidas</vt:lpstr>
      <vt:lpstr>imagenFicha21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Juan Carlos Liviapoma Pacheco</cp:lastModifiedBy>
  <dcterms:created xsi:type="dcterms:W3CDTF">2022-01-31T20:46:00Z</dcterms:created>
  <dcterms:modified xsi:type="dcterms:W3CDTF">2026-01-16T17:26:24Z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28FAF818AC634C7193D9062957DA4497_12</vt:lpwstr>
  </property>
  <property fmtid="{D5CDD505-2E9C-101B-9397-08002B2CF9AE}" pid="3" name="KSOProductBuildVer">
    <vt:lpwstr>3082-12.2.0.23196</vt:lpwstr>
  </property>
</Properties>
</file>