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Ficha23_ocupacion_cama" sheetId="4" r:id="rId1"/>
    <sheet name="Ficha-Nº23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<sst xmlns="http://schemas.openxmlformats.org/spreadsheetml/2006/main" count="257" uniqueCount="62">
  <si>
    <t>FICHA N°23: INDICADOR DE PORCENTAJE DE OCUPACION CAMA</t>
  </si>
  <si>
    <t xml:space="preserve"> DIRESA CALLAO - DICIEMBRE    2025</t>
  </si>
  <si>
    <t>HOSPITALES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</si>
  <si>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</si>
  <si>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</si>
  <si>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</si>
  <si>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</si>
  <si>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</si>
  <si>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</si>
  <si>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</si>
  <si>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</si>
  <si>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</si>
  <si>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</si>
  <si>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</si>
  <si>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</si>
  <si>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</si>
  <si>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Servicio</t>
  </si>
  <si>
    <t>N° Dias camas operativas</t>
  </si>
  <si>
    <t>N° Pacientes dia</t>
  </si>
  <si>
    <t>Porcentaje Ocupacion Cama</t>
  </si>
  <si>
    <t>Porcentaje Ocupación Cama</t>
  </si>
  <si>
    <t>HOSP.DANIEL A.CARRION    (III-1)</t>
  </si>
  <si>
    <t>Hospitalizacion</t>
  </si>
  <si>
    <t>UCI</t>
  </si>
  <si>
    <t>HOSP. APOYO SAN JOSE       (II-2)</t>
  </si>
  <si>
    <t>HOSPITAL DE VENTANILLA   (II-1)</t>
  </si>
  <si>
    <t>HOSPITAL DE REHABILITACION   (II-1)</t>
  </si>
  <si>
    <r>
      <rPr>
        <b/>
        <sz val="11"/>
        <color theme="1"/>
        <rFont val="Calibri"/>
        <charset val="134"/>
        <scheme val="minor"/>
      </rPr>
      <t>Fuente:</t>
    </r>
    <r>
      <rPr>
        <sz val="11"/>
        <color theme="1"/>
        <rFont val="Calibri"/>
        <charset val="134"/>
        <scheme val="minor"/>
      </rPr>
      <t xml:space="preserve"> Formato F500.2 Aplicativo Camas</t>
    </r>
  </si>
  <si>
    <t>ND:  No Disponible.</t>
  </si>
  <si>
    <r>
      <rPr>
        <i/>
        <sz val="12"/>
        <color theme="1"/>
        <rFont val="Calibri"/>
        <charset val="134"/>
        <scheme val="minor"/>
      </rPr>
      <t xml:space="preserve">Logro esperado </t>
    </r>
    <r>
      <rPr>
        <b/>
        <sz val="12"/>
        <color theme="1"/>
        <rFont val="Calibri"/>
        <charset val="134"/>
        <scheme val="minor"/>
      </rPr>
      <t>Hospitalizacion=&gt;</t>
    </r>
    <r>
      <rPr>
        <i/>
        <sz val="12"/>
        <color theme="1"/>
        <rFont val="Calibri"/>
        <charset val="134"/>
        <scheme val="minor"/>
      </rPr>
      <t xml:space="preserve"> </t>
    </r>
    <r>
      <rPr>
        <b/>
        <sz val="18"/>
        <color rgb="FFFF0000"/>
        <rFont val="Calibri"/>
        <charset val="134"/>
        <scheme val="minor"/>
      </rPr>
      <t>&gt;=80%</t>
    </r>
  </si>
  <si>
    <r>
      <rPr>
        <i/>
        <sz val="12"/>
        <color theme="1"/>
        <rFont val="Calibri"/>
        <charset val="134"/>
        <scheme val="minor"/>
      </rPr>
      <t xml:space="preserve">Logro esperado </t>
    </r>
    <r>
      <rPr>
        <b/>
        <sz val="12"/>
        <color theme="1"/>
        <rFont val="Calibri"/>
        <charset val="134"/>
        <scheme val="minor"/>
      </rPr>
      <t>UCI</t>
    </r>
    <r>
      <rPr>
        <i/>
        <sz val="12"/>
        <color theme="1"/>
        <rFont val="Calibri"/>
        <charset val="134"/>
        <scheme val="minor"/>
      </rPr>
      <t xml:space="preserve"> </t>
    </r>
    <r>
      <rPr>
        <b/>
        <sz val="18"/>
        <color rgb="FFFF0000"/>
        <rFont val="Calibri"/>
        <charset val="134"/>
        <scheme val="minor"/>
      </rPr>
      <t>&gt;=90%</t>
    </r>
  </si>
  <si>
    <t>Periodo de Evaluación:</t>
  </si>
  <si>
    <t>NOVIEMBRE 2025</t>
  </si>
  <si>
    <t>Fuente de Datos:</t>
  </si>
  <si>
    <t>FICHA 500.2 (RENOXI)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</si>
  <si>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</si>
  <si>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</si>
  <si>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</si>
  <si>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</si>
  <si>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</si>
  <si>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</si>
  <si>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</si>
  <si>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</si>
  <si>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</si>
  <si>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</si>
  <si>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</si>
  <si>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</si>
  <si>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N° días (camas operativas) en el mismo periodo.(Hospitalización)</t>
  </si>
  <si>
    <t>N° de pacientes-día (de un periodo) (Hospitalización)</t>
  </si>
  <si>
    <t>Porcentaje de ocupación cama (Hospitalización)</t>
  </si>
  <si>
    <t>DENOMINADOR</t>
  </si>
  <si>
    <t>NUMERADOR</t>
  </si>
  <si>
    <t>INDICADOR</t>
  </si>
  <si>
    <t>00006218 - NAC. DANIEL A. CARRION</t>
  </si>
  <si>
    <t>00006219 - HOSPITAL SAN JOSE</t>
  </si>
  <si>
    <t>00007126 - HOSPITAL DE VENTANILLA</t>
  </si>
  <si>
    <t>00007126 - HOSPITAL DE REHABILITACION</t>
  </si>
  <si>
    <t>N° días (camas operativas) en el mismo periodo.(UCI)</t>
  </si>
  <si>
    <t>N° de pacientes-día (de un periodo) (UCI)</t>
  </si>
  <si>
    <t>Porcentaje de ocupación cama (UCI)</t>
  </si>
  <si>
    <t>&lt;-  actualizado</t>
  </si>
  <si>
    <t>https://public.tableau.com/app/profile/larissa.casanova/viz/TABLEROMONITORES/INICIO?publish=yes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</si>
</sst>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0.0%"/>
  </numFmts>
  <fonts count="41">
    <font>
      <sz val="11"/>
      <color theme="1"/>
      <name val="Calibri"/>
      <charset val="134"/>
      <scheme val="minor"/>
    </font>
    <font>
      <u/>
      <sz val="11"/>
      <color theme="0" tint="-0.0499893185216834"/>
      <name val="Calibri"/>
      <charset val="134"/>
      <scheme val="minor"/>
    </font>
    <font>
      <sz val="11"/>
      <color theme="0"/>
      <name val="Calibri"/>
      <charset val="134"/>
      <scheme val="minor"/>
    </font>
    <font>
      <sz val="14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0"/>
      <name val="Calibri"/>
      <charset val="134"/>
      <scheme val="minor"/>
    </font>
    <font>
      <b/>
      <sz val="10"/>
      <name val="Calibri"/>
      <charset val="134"/>
    </font>
    <font>
      <sz val="10"/>
      <color theme="1"/>
      <name val="Calibri"/>
      <charset val="134"/>
      <scheme val="minor"/>
    </font>
    <font>
      <b/>
      <sz val="9"/>
      <name val="Calibri"/>
      <charset val="134"/>
    </font>
    <font>
      <sz val="16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name val="Calibri"/>
      <charset val="134"/>
    </font>
    <font>
      <b/>
      <sz val="18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8" fillId="13" borderId="4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4" borderId="44" applyNumberFormat="0" applyAlignment="0" applyProtection="0">
      <alignment vertical="center"/>
    </xf>
    <xf numFmtId="0" fontId="28" fillId="15" borderId="45" applyNumberFormat="0" applyAlignment="0" applyProtection="0">
      <alignment vertical="center"/>
    </xf>
    <xf numFmtId="0" fontId="29" fillId="15" borderId="44" applyNumberFormat="0" applyAlignment="0" applyProtection="0">
      <alignment vertical="center"/>
    </xf>
    <xf numFmtId="0" fontId="30" fillId="16" borderId="46" applyNumberFormat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0" fillId="0" borderId="0"/>
    <xf numFmtId="0" fontId="38" fillId="0" borderId="0"/>
    <xf numFmtId="0" fontId="0" fillId="0" borderId="0"/>
    <xf numFmtId="0" fontId="39" fillId="0" borderId="0"/>
    <xf numFmtId="0" fontId="0" fillId="0" borderId="0"/>
    <xf numFmtId="0" fontId="39" fillId="0" borderId="0"/>
    <xf numFmtId="0" fontId="39" fillId="0" borderId="0"/>
  </cellStyleXfs>
  <cellXfs count="152">
    <xf numFmtId="0" fontId="0" fillId="0" borderId="0" xfId="0"/>
    <xf numFmtId="0" fontId="1" fillId="0" borderId="0" xfId="6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ill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3" fontId="8" fillId="0" borderId="4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1" fontId="0" fillId="0" borderId="6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78" fontId="8" fillId="0" borderId="7" xfId="3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 indent="1"/>
    </xf>
    <xf numFmtId="1" fontId="8" fillId="4" borderId="4" xfId="0" applyNumberFormat="1" applyFont="1" applyFill="1" applyBorder="1" applyAlignment="1">
      <alignment horizontal="center" vertical="center"/>
    </xf>
    <xf numFmtId="1" fontId="8" fillId="4" borderId="5" xfId="0" applyNumberFormat="1" applyFont="1" applyFill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 vertical="center" wrapText="1"/>
    </xf>
    <xf numFmtId="1" fontId="0" fillId="4" borderId="6" xfId="0" applyNumberFormat="1" applyFont="1" applyFill="1" applyBorder="1" applyAlignment="1">
      <alignment horizontal="center" vertical="center"/>
    </xf>
    <xf numFmtId="1" fontId="0" fillId="4" borderId="5" xfId="0" applyNumberFormat="1" applyFont="1" applyFill="1" applyBorder="1" applyAlignment="1">
      <alignment horizontal="center" vertical="center"/>
    </xf>
    <xf numFmtId="178" fontId="8" fillId="4" borderId="7" xfId="3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1" fontId="0" fillId="0" borderId="11" xfId="0" applyNumberFormat="1" applyFont="1" applyFill="1" applyBorder="1" applyAlignment="1">
      <alignment horizontal="center" vertical="center"/>
    </xf>
    <xf numFmtId="1" fontId="0" fillId="0" borderId="12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 indent="1"/>
    </xf>
    <xf numFmtId="1" fontId="0" fillId="4" borderId="13" xfId="0" applyNumberFormat="1" applyFont="1" applyFill="1" applyBorder="1" applyAlignment="1">
      <alignment horizontal="center" vertical="center"/>
    </xf>
    <xf numFmtId="1" fontId="0" fillId="4" borderId="14" xfId="0" applyNumberFormat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left" vertical="center" indent="1"/>
    </xf>
    <xf numFmtId="1" fontId="8" fillId="5" borderId="4" xfId="0" applyNumberFormat="1" applyFont="1" applyFill="1" applyBorder="1" applyAlignment="1">
      <alignment horizontal="center" vertical="center"/>
    </xf>
    <xf numFmtId="1" fontId="8" fillId="5" borderId="5" xfId="0" applyNumberFormat="1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 wrapText="1"/>
    </xf>
    <xf numFmtId="1" fontId="0" fillId="5" borderId="11" xfId="0" applyNumberFormat="1" applyFont="1" applyFill="1" applyBorder="1" applyAlignment="1">
      <alignment horizontal="center" vertical="center"/>
    </xf>
    <xf numFmtId="1" fontId="0" fillId="5" borderId="12" xfId="0" applyNumberFormat="1" applyFont="1" applyFill="1" applyBorder="1" applyAlignment="1">
      <alignment horizontal="center" vertical="center"/>
    </xf>
    <xf numFmtId="178" fontId="8" fillId="5" borderId="7" xfId="3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1"/>
    </xf>
    <xf numFmtId="1" fontId="8" fillId="0" borderId="4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9" fontId="7" fillId="2" borderId="16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5" borderId="17" xfId="0" applyFont="1" applyFill="1" applyBorder="1" applyAlignment="1">
      <alignment horizontal="left" vertical="center" indent="1"/>
    </xf>
    <xf numFmtId="1" fontId="8" fillId="5" borderId="18" xfId="0" applyNumberFormat="1" applyFont="1" applyFill="1" applyBorder="1" applyAlignment="1">
      <alignment horizontal="center" vertical="center"/>
    </xf>
    <xf numFmtId="1" fontId="8" fillId="5" borderId="19" xfId="0" applyNumberFormat="1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vertical="center" wrapText="1"/>
    </xf>
    <xf numFmtId="1" fontId="0" fillId="5" borderId="20" xfId="0" applyNumberFormat="1" applyFont="1" applyFill="1" applyBorder="1" applyAlignment="1">
      <alignment horizontal="center" vertical="center"/>
    </xf>
    <xf numFmtId="1" fontId="0" fillId="5" borderId="21" xfId="0" applyNumberFormat="1" applyFont="1" applyFill="1" applyBorder="1" applyAlignment="1">
      <alignment horizontal="center" vertical="center"/>
    </xf>
    <xf numFmtId="178" fontId="8" fillId="5" borderId="22" xfId="3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Border="1"/>
    <xf numFmtId="1" fontId="0" fillId="0" borderId="0" xfId="0" applyNumberFormat="1"/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7" fontId="5" fillId="6" borderId="0" xfId="0" applyNumberFormat="1" applyFont="1" applyFill="1"/>
    <xf numFmtId="0" fontId="11" fillId="0" borderId="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7" borderId="1" xfId="49" applyFont="1" applyFill="1" applyBorder="1" applyAlignment="1">
      <alignment horizontal="center" vertical="center" wrapText="1"/>
    </xf>
    <xf numFmtId="0" fontId="13" fillId="8" borderId="28" xfId="49" applyFont="1" applyFill="1" applyBorder="1" applyAlignment="1">
      <alignment horizontal="center" vertical="center" wrapText="1"/>
    </xf>
    <xf numFmtId="0" fontId="14" fillId="9" borderId="29" xfId="49" applyFont="1" applyFill="1" applyBorder="1" applyAlignment="1">
      <alignment horizontal="center" vertical="center" wrapText="1"/>
    </xf>
    <xf numFmtId="0" fontId="14" fillId="9" borderId="12" xfId="49" applyFont="1" applyFill="1" applyBorder="1" applyAlignment="1">
      <alignment horizontal="center" vertical="center" wrapText="1"/>
    </xf>
    <xf numFmtId="0" fontId="15" fillId="4" borderId="12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6" xfId="0" applyFont="1" applyFill="1" applyBorder="1"/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178" fontId="8" fillId="0" borderId="30" xfId="0" applyNumberFormat="1" applyFon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/>
    </xf>
    <xf numFmtId="178" fontId="8" fillId="0" borderId="12" xfId="0" applyNumberFormat="1" applyFont="1" applyFill="1" applyBorder="1" applyAlignment="1">
      <alignment horizontal="center" vertical="center"/>
    </xf>
    <xf numFmtId="0" fontId="8" fillId="0" borderId="11" xfId="0" applyFont="1" applyFill="1" applyBorder="1"/>
    <xf numFmtId="0" fontId="8" fillId="0" borderId="29" xfId="0" applyFont="1" applyFill="1" applyBorder="1"/>
    <xf numFmtId="3" fontId="8" fillId="0" borderId="29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18" xfId="0" applyFont="1" applyBorder="1"/>
    <xf numFmtId="3" fontId="8" fillId="0" borderId="18" xfId="0" applyNumberFormat="1" applyFont="1" applyFill="1" applyBorder="1" applyAlignment="1">
      <alignment horizontal="center"/>
    </xf>
    <xf numFmtId="3" fontId="8" fillId="0" borderId="19" xfId="0" applyNumberFormat="1" applyFont="1" applyFill="1" applyBorder="1" applyAlignment="1">
      <alignment horizontal="center"/>
    </xf>
    <xf numFmtId="178" fontId="8" fillId="0" borderId="32" xfId="0" applyNumberFormat="1" applyFont="1" applyBorder="1" applyAlignment="1">
      <alignment horizontal="center" vertical="center"/>
    </xf>
    <xf numFmtId="3" fontId="0" fillId="5" borderId="19" xfId="0" applyNumberFormat="1" applyFill="1" applyBorder="1" applyAlignment="1">
      <alignment horizontal="center"/>
    </xf>
    <xf numFmtId="178" fontId="8" fillId="0" borderId="12" xfId="0" applyNumberFormat="1" applyFont="1" applyBorder="1" applyAlignment="1">
      <alignment horizontal="center" vertical="center"/>
    </xf>
    <xf numFmtId="0" fontId="13" fillId="6" borderId="28" xfId="49" applyFont="1" applyFill="1" applyBorder="1" applyAlignment="1">
      <alignment horizontal="center" vertical="center" wrapText="1"/>
    </xf>
    <xf numFmtId="0" fontId="14" fillId="9" borderId="26" xfId="49" applyFont="1" applyFill="1" applyBorder="1" applyAlignment="1">
      <alignment horizontal="center" vertical="center" wrapText="1"/>
    </xf>
    <xf numFmtId="0" fontId="14" fillId="9" borderId="27" xfId="49" applyFont="1" applyFill="1" applyBorder="1" applyAlignment="1">
      <alignment horizontal="center" vertical="center" wrapText="1"/>
    </xf>
    <xf numFmtId="0" fontId="15" fillId="4" borderId="27" xfId="49" applyFont="1" applyFill="1" applyBorder="1" applyAlignment="1">
      <alignment horizontal="center" vertical="center" wrapText="1"/>
    </xf>
    <xf numFmtId="0" fontId="0" fillId="10" borderId="12" xfId="0" applyNumberFormat="1" applyFill="1" applyBorder="1" applyAlignment="1">
      <alignment horizontal="center" vertical="center"/>
    </xf>
    <xf numFmtId="1" fontId="0" fillId="10" borderId="12" xfId="0" applyNumberFormat="1" applyFill="1" applyBorder="1" applyAlignment="1">
      <alignment horizontal="center" vertical="center"/>
    </xf>
    <xf numFmtId="0" fontId="8" fillId="0" borderId="20" xfId="0" applyFont="1" applyBorder="1"/>
    <xf numFmtId="178" fontId="8" fillId="0" borderId="33" xfId="0" applyNumberFormat="1" applyFont="1" applyBorder="1" applyAlignment="1">
      <alignment horizontal="center" vertical="center"/>
    </xf>
    <xf numFmtId="3" fontId="0" fillId="5" borderId="21" xfId="0" applyNumberFormat="1" applyFill="1" applyBorder="1" applyAlignment="1">
      <alignment horizontal="center" vertical="center"/>
    </xf>
    <xf numFmtId="178" fontId="8" fillId="0" borderId="21" xfId="0" applyNumberFormat="1" applyFont="1" applyBorder="1" applyAlignment="1">
      <alignment horizontal="center" vertical="center"/>
    </xf>
    <xf numFmtId="0" fontId="0" fillId="10" borderId="30" xfId="0" applyFill="1" applyBorder="1"/>
    <xf numFmtId="0" fontId="0" fillId="10" borderId="29" xfId="0" applyFill="1" applyBorder="1"/>
    <xf numFmtId="0" fontId="16" fillId="0" borderId="0" xfId="0" applyFont="1"/>
    <xf numFmtId="0" fontId="7" fillId="3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178" fontId="8" fillId="0" borderId="7" xfId="3" applyNumberFormat="1" applyFont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34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1" fontId="0" fillId="4" borderId="4" xfId="0" applyNumberFormat="1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" fontId="0" fillId="0" borderId="29" xfId="0" applyNumberFormat="1" applyFont="1" applyFill="1" applyBorder="1" applyAlignment="1">
      <alignment horizontal="center" vertical="center"/>
    </xf>
    <xf numFmtId="1" fontId="0" fillId="0" borderId="11" xfId="0" applyNumberFormat="1" applyFont="1" applyBorder="1" applyAlignment="1">
      <alignment horizontal="center" vertical="center"/>
    </xf>
    <xf numFmtId="1" fontId="0" fillId="0" borderId="12" xfId="0" applyNumberFormat="1" applyFont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/>
    </xf>
    <xf numFmtId="1" fontId="0" fillId="4" borderId="35" xfId="0" applyNumberFormat="1" applyFont="1" applyFill="1" applyBorder="1" applyAlignment="1">
      <alignment horizontal="center" vertical="center"/>
    </xf>
    <xf numFmtId="1" fontId="0" fillId="5" borderId="29" xfId="0" applyNumberFormat="1" applyFont="1" applyFill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" fontId="0" fillId="5" borderId="36" xfId="0" applyNumberFormat="1" applyFont="1" applyFill="1" applyBorder="1" applyAlignment="1">
      <alignment horizontal="center" vertical="center"/>
    </xf>
    <xf numFmtId="0" fontId="13" fillId="4" borderId="12" xfId="49" applyFont="1" applyFill="1" applyBorder="1" applyAlignment="1">
      <alignment horizontal="center" vertical="center" wrapText="1"/>
    </xf>
    <xf numFmtId="3" fontId="0" fillId="0" borderId="12" xfId="0" applyNumberFormat="1" applyFill="1" applyBorder="1" applyAlignment="1">
      <alignment horizontal="center" vertical="center"/>
    </xf>
    <xf numFmtId="3" fontId="0" fillId="5" borderId="19" xfId="0" applyNumberFormat="1" applyFill="1" applyBorder="1" applyAlignment="1">
      <alignment horizontal="center" vertical="center"/>
    </xf>
    <xf numFmtId="0" fontId="13" fillId="4" borderId="27" xfId="49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wrapText="1"/>
    </xf>
    <xf numFmtId="1" fontId="0" fillId="0" borderId="4" xfId="0" applyNumberFormat="1" applyFont="1" applyBorder="1" applyAlignment="1">
      <alignment horizontal="center" vertical="center"/>
    </xf>
    <xf numFmtId="1" fontId="0" fillId="0" borderId="29" xfId="0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/>
    </xf>
    <xf numFmtId="178" fontId="8" fillId="0" borderId="19" xfId="0" applyNumberFormat="1" applyFont="1" applyBorder="1" applyAlignment="1">
      <alignment horizontal="center" vertical="center"/>
    </xf>
    <xf numFmtId="3" fontId="0" fillId="5" borderId="21" xfId="0" applyNumberFormat="1" applyFill="1" applyBorder="1" applyAlignment="1">
      <alignment horizontal="center"/>
    </xf>
    <xf numFmtId="3" fontId="0" fillId="11" borderId="21" xfId="0" applyNumberFormat="1" applyFill="1" applyBorder="1" applyAlignment="1">
      <alignment horizontal="center"/>
    </xf>
    <xf numFmtId="0" fontId="5" fillId="0" borderId="0" xfId="0" applyFont="1" applyAlignment="1">
      <alignment vertical="center"/>
    </xf>
    <xf numFmtId="3" fontId="0" fillId="12" borderId="21" xfId="0" applyNumberFormat="1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13" fillId="4" borderId="39" xfId="49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178" fontId="8" fillId="0" borderId="39" xfId="0" applyNumberFormat="1" applyFont="1" applyFill="1" applyBorder="1" applyAlignment="1">
      <alignment horizontal="center" vertical="center"/>
    </xf>
    <xf numFmtId="178" fontId="8" fillId="0" borderId="22" xfId="0" applyNumberFormat="1" applyFont="1" applyBorder="1" applyAlignment="1">
      <alignment horizontal="center" vertical="center"/>
    </xf>
    <xf numFmtId="0" fontId="13" fillId="4" borderId="38" xfId="49" applyFont="1" applyFill="1" applyBorder="1" applyAlignment="1">
      <alignment horizontal="center" vertical="center" wrapText="1"/>
    </xf>
    <xf numFmtId="178" fontId="8" fillId="0" borderId="40" xfId="0" applyNumberFormat="1" applyFont="1" applyBorder="1" applyAlignment="1">
      <alignment horizontal="center" vertical="center"/>
    </xf>
    <xf numFmtId="17" fontId="5" fillId="6" borderId="0" xfId="0" applyNumberFormat="1" applyFont="1" applyFill="1" quotePrefix="1"/>
  </cellXfs>
  <cellStyles count="5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  <cellStyle name="Normal 2 2" xfId="50"/>
    <cellStyle name="Normal 2 2 2" xfId="51"/>
    <cellStyle name="Normal 3" xfId="52"/>
    <cellStyle name="Normal 3 2" xfId="53"/>
    <cellStyle name="Normal 4" xfId="54"/>
    <cellStyle name="Normal 4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927100</xdr:colOff>
      <xdr:row>0</xdr:row>
      <xdr:rowOff>256381</xdr:rowOff>
    </xdr:from>
    <xdr:to>
      <xdr:col>13</xdr:col>
      <xdr:colOff>200819</xdr:colOff>
      <xdr:row>2</xdr:row>
      <xdr:rowOff>154781</xdr:rowOff>
    </xdr:to>
    <xdr:pic>
      <xdr:nvPicPr>
        <xdr:cNvPr id="4" name="Imagen 3" descr="C:\Users\yrumiche\Downloads\LOGO GRC (1)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33375" y="255905"/>
          <a:ext cx="1369060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846138</xdr:colOff>
      <xdr:row>0</xdr:row>
      <xdr:rowOff>287335</xdr:rowOff>
    </xdr:from>
    <xdr:to>
      <xdr:col>22</xdr:col>
      <xdr:colOff>90488</xdr:colOff>
      <xdr:row>2</xdr:row>
      <xdr:rowOff>173035</xdr:rowOff>
    </xdr:to>
    <xdr:pic>
      <xdr:nvPicPr>
        <xdr:cNvPr id="5" name="Imagen 4" descr="Logotipo&#10;&#10;Descripción generada automáticamente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00795" y="287020"/>
          <a:ext cx="13112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97631</xdr:colOff>
      <xdr:row>16</xdr:row>
      <xdr:rowOff>277019</xdr:rowOff>
    </xdr:from>
    <xdr:to>
      <xdr:col>41</xdr:col>
      <xdr:colOff>180975</xdr:colOff>
      <xdr:row>16</xdr:row>
      <xdr:rowOff>277019</xdr:rowOff>
    </xdr:to>
    <xdr:cxnSp>
      <xdr:nvCxnSpPr>
        <xdr:cNvPr id="3" name="Conector recto 2"/>
        <xdr:cNvCxnSpPr/>
      </xdr:nvCxnSpPr>
      <xdr:spPr>
        <a:xfrm>
          <a:off x="97155" y="5497830"/>
          <a:ext cx="4141279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285750</xdr:colOff>
      <xdr:row>0</xdr:row>
      <xdr:rowOff>85725</xdr:rowOff>
    </xdr:from>
    <xdr:to>
      <xdr:col>9</xdr:col>
      <xdr:colOff>275464</xdr:colOff>
      <xdr:row>54</xdr:row>
      <xdr:rowOff>104655</xdr:rowOff>
    </xdr:to>
    <xdr:grpSp>
      <xdr:nvGrpSpPr>
        <xdr:cNvPr id="8" name="Grupo 7"/>
        <xdr:cNvGrpSpPr/>
      </xdr:nvGrpSpPr>
      <xdr:grpSpPr>
        <a:xfrm>
          <a:off x="1019175" y="85725"/>
          <a:ext cx="5856605" cy="10305415"/>
          <a:chOff x="1047750" y="85725"/>
          <a:chExt cx="6085714" cy="10305930"/>
        </a:xfrm>
      </xdr:grpSpPr>
      <xdr:pic>
        <xdr:nvPicPr>
          <xdr:cNvPr id="5" name="Imagen 4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1057275" y="85725"/>
            <a:ext cx="6066667" cy="5780952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1047750" y="4105275"/>
            <a:ext cx="6085714" cy="5428571"/>
          </a:xfrm>
          <a:prstGeom prst="rect">
            <a:avLst/>
          </a:prstGeom>
        </xdr:spPr>
      </xdr:pic>
      <xdr:pic>
        <xdr:nvPicPr>
          <xdr:cNvPr id="7" name="Imagen 6"/>
          <xdr:cNvPicPr>
            <a:picLocks noChangeAspect="1"/>
          </xdr:cNvPicPr>
        </xdr:nvPicPr>
        <xdr:blipFill>
          <a:blip r:embed="rId3"/>
          <a:srcRect t="5941"/>
          <a:stretch>
            <a:fillRect/>
          </a:stretch>
        </xdr:blipFill>
        <xdr:spPr>
          <a:xfrm>
            <a:off x="1200150" y="9486900"/>
            <a:ext cx="5790476" cy="90475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public.tableau.com/app/profile/larissa.casanova/viz/TABLEROMONITORES/INICIO?publish=yes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showGridLines="0" tabSelected="1" zoomScale="75" zoomScaleNormal="75" workbookViewId="0">
      <selection activeCell="A4" sqref="A4"/>
    </sheetView>
  </sheetViews>
  <sheetFormatPr defaultColWidth="11" defaultRowHeight="15"/>
  <cols>
    <col min="1" max="1" width="34.1428571428571" customWidth="1"/>
    <col min="2" max="2" width="17.4285714285714" customWidth="1"/>
    <col min="3" max="3" width="15.2857142857143" customWidth="1"/>
    <col min="4" max="4" width="15.7142857142857" customWidth="1"/>
    <col min="5" max="5" width="12.7142857142857" customWidth="1"/>
    <col min="6" max="7" width="15.7142857142857" customWidth="1"/>
    <col min="8" max="8" width="11.7142857142857" customWidth="1"/>
    <col min="9" max="10" width="15.7142857142857" customWidth="1"/>
    <col min="11" max="11" width="11.7142857142857" customWidth="1"/>
    <col min="12" max="13" width="15.7142857142857" customWidth="1"/>
    <col min="14" max="14" width="11.7142857142857" customWidth="1"/>
    <col min="15" max="16" width="15.7142857142857" customWidth="1"/>
    <col min="17" max="17" width="11.7142857142857" customWidth="1"/>
    <col min="18" max="18" width="15" customWidth="1"/>
    <col min="19" max="19" width="15.7142857142857" customWidth="1"/>
    <col min="20" max="20" width="12.7142857142857" customWidth="1"/>
    <col min="21" max="21" width="15.8571428571429" customWidth="1"/>
    <col min="22" max="22" width="15.1428571428571" customWidth="1"/>
    <col min="23" max="23" width="12.7142857142857" customWidth="1"/>
    <col min="24" max="25" width="15.7142857142857" customWidth="1"/>
    <col min="26" max="26" width="12.7142857142857" customWidth="1"/>
    <col min="27" max="28" width="15.7142857142857" customWidth="1"/>
    <col min="29" max="29" width="12.7142857142857" customWidth="1"/>
    <col min="30" max="31" width="15.7142857142857" customWidth="1"/>
    <col min="32" max="32" width="12.7142857142857" customWidth="1"/>
    <col min="33" max="34" width="15.7142857142857" customWidth="1"/>
    <col min="35" max="35" width="12.7142857142857" customWidth="1"/>
    <col min="36" max="37" width="15.7142857142857" customWidth="1"/>
    <col min="38" max="38" width="12.7142857142857" customWidth="1"/>
    <col min="39" max="40" width="15.7142857142857" customWidth="1"/>
    <col min="41" max="41" width="12.7142857142857" customWidth="1"/>
  </cols>
  <sheetData>
    <row r="1" ht="28.5" spans="1:2">
      <c r="A1" s="5"/>
      <c r="B1" s="5"/>
    </row>
    <row r="2" s="3" customFormat="1" ht="27.75" customHeight="1" spans="1:4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142"/>
      <c r="AK2" s="142"/>
      <c r="AL2" s="142"/>
      <c r="AM2" s="142"/>
      <c r="AN2" s="142"/>
      <c r="AO2" s="142"/>
    </row>
    <row r="3" s="3" customFormat="1" ht="27" customHeight="1" spans="1:4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142"/>
      <c r="AK3" s="142"/>
      <c r="AL3" s="142"/>
      <c r="AM3" s="142"/>
      <c r="AN3" s="142"/>
      <c r="AO3" s="142"/>
    </row>
    <row r="4" ht="15.75"/>
    <row r="5" ht="36.75" customHeight="1" spans="1:41">
      <c r="A5" s="7" t="s">
        <v>2</v>
      </c>
      <c r="B5" s="7"/>
      <c r="C5" s="8" t="s">
        <v>3</v>
      </c>
      <c r="D5" s="8"/>
      <c r="E5" s="8"/>
      <c r="F5" s="9" t="s">
        <v>4</v>
      </c>
      <c r="G5" s="9"/>
      <c r="H5" s="9"/>
      <c r="I5" s="9" t="s">
        <v>5</v>
      </c>
      <c r="J5" s="9"/>
      <c r="K5" s="9"/>
      <c r="L5" s="112" t="s">
        <v>6</v>
      </c>
      <c r="M5" s="9"/>
      <c r="N5" s="9"/>
      <c r="O5" s="9" t="s">
        <v>7</v>
      </c>
      <c r="P5" s="9"/>
      <c r="Q5" s="9"/>
      <c r="R5" s="9" t="s">
        <v>8</v>
      </c>
      <c r="S5" s="9"/>
      <c r="T5" s="9"/>
      <c r="U5" s="112" t="s">
        <v>9</v>
      </c>
      <c r="V5" s="9"/>
      <c r="W5" s="134"/>
      <c r="X5" s="9" t="s">
        <v>10</v>
      </c>
      <c r="Y5" s="9"/>
      <c r="Z5" s="9"/>
      <c r="AA5" s="112" t="s">
        <v>11</v>
      </c>
      <c r="AB5" s="9"/>
      <c r="AC5" s="9"/>
      <c r="AD5" s="9" t="s">
        <v>12</v>
      </c>
      <c r="AE5" s="9"/>
      <c r="AF5" s="9"/>
      <c r="AG5" s="9" t="s">
        <v>13</v>
      </c>
      <c r="AH5" s="9"/>
      <c r="AI5" s="9"/>
      <c r="AJ5" s="9" t="s">
        <v>14</v>
      </c>
      <c r="AK5" s="9"/>
      <c r="AL5" s="9"/>
      <c r="AM5" s="112" t="s">
        <v>15</v>
      </c>
      <c r="AN5" s="9"/>
      <c r="AO5" s="9"/>
    </row>
    <row r="6" ht="45.75" spans="1:41">
      <c r="A6" s="7"/>
      <c r="B6" s="7" t="s">
        <v>16</v>
      </c>
      <c r="C6" s="10" t="s">
        <v>17</v>
      </c>
      <c r="D6" s="10" t="s">
        <v>18</v>
      </c>
      <c r="E6" s="11" t="s">
        <v>19</v>
      </c>
      <c r="F6" s="12" t="s">
        <v>17</v>
      </c>
      <c r="G6" s="12" t="s">
        <v>18</v>
      </c>
      <c r="H6" s="13" t="s">
        <v>20</v>
      </c>
      <c r="I6" s="12" t="s">
        <v>17</v>
      </c>
      <c r="J6" s="12" t="s">
        <v>18</v>
      </c>
      <c r="K6" s="13" t="s">
        <v>20</v>
      </c>
      <c r="L6" s="113" t="s">
        <v>17</v>
      </c>
      <c r="M6" s="12" t="s">
        <v>18</v>
      </c>
      <c r="N6" s="13" t="s">
        <v>20</v>
      </c>
      <c r="O6" s="12" t="s">
        <v>17</v>
      </c>
      <c r="P6" s="12" t="s">
        <v>18</v>
      </c>
      <c r="Q6" s="12" t="s">
        <v>20</v>
      </c>
      <c r="R6" s="12" t="s">
        <v>17</v>
      </c>
      <c r="S6" s="12" t="s">
        <v>18</v>
      </c>
      <c r="T6" s="12" t="s">
        <v>20</v>
      </c>
      <c r="U6" s="113" t="s">
        <v>17</v>
      </c>
      <c r="V6" s="12" t="s">
        <v>18</v>
      </c>
      <c r="W6" s="135" t="s">
        <v>20</v>
      </c>
      <c r="X6" s="12" t="s">
        <v>17</v>
      </c>
      <c r="Y6" s="12" t="s">
        <v>18</v>
      </c>
      <c r="Z6" s="12" t="s">
        <v>20</v>
      </c>
      <c r="AA6" s="113" t="s">
        <v>17</v>
      </c>
      <c r="AB6" s="12" t="s">
        <v>18</v>
      </c>
      <c r="AC6" s="12" t="s">
        <v>20</v>
      </c>
      <c r="AD6" s="12" t="s">
        <v>17</v>
      </c>
      <c r="AE6" s="12" t="s">
        <v>18</v>
      </c>
      <c r="AF6" s="12" t="s">
        <v>20</v>
      </c>
      <c r="AG6" s="12" t="s">
        <v>17</v>
      </c>
      <c r="AH6" s="12" t="s">
        <v>18</v>
      </c>
      <c r="AI6" s="12" t="s">
        <v>20</v>
      </c>
      <c r="AJ6" s="12" t="s">
        <v>17</v>
      </c>
      <c r="AK6" s="12" t="s">
        <v>18</v>
      </c>
      <c r="AL6" s="12" t="s">
        <v>20</v>
      </c>
      <c r="AM6" s="113" t="s">
        <v>17</v>
      </c>
      <c r="AN6" s="12" t="s">
        <v>18</v>
      </c>
      <c r="AO6" s="12" t="s">
        <v>20</v>
      </c>
    </row>
    <row r="7" ht="24.95" customHeight="1" spans="1:41">
      <c r="A7" s="14" t="s">
        <v>21</v>
      </c>
      <c r="B7" s="15" t="s">
        <v>22</v>
      </c>
      <c r="C7" s="16">
        <f t="shared" ref="C7:D7" si="0">+F7+I7+L7+O7+R7+U7+X7+AA7+AD7+AG7+AJ7+AM7</f>
        <v>129420</v>
      </c>
      <c r="D7" s="17">
        <f t="shared" si="0"/>
        <v>100609</v>
      </c>
      <c r="E7" s="18">
        <f>IF(D7=0,"ND",((D7/C7)))</f>
        <v>0.777383711945603</v>
      </c>
      <c r="F7" s="19">
        <v>8067</v>
      </c>
      <c r="G7" s="20">
        <v>6504</v>
      </c>
      <c r="H7" s="21">
        <f t="shared" ref="H7:H12" si="1">IF(G7=0,"ND",((G7/F7)))</f>
        <v>0.80624767571588</v>
      </c>
      <c r="I7" s="19">
        <v>10583</v>
      </c>
      <c r="J7" s="20">
        <v>8743</v>
      </c>
      <c r="K7" s="114">
        <f t="shared" ref="K7:K12" si="2">IF(J7=0,"ND",((J7/I7)))</f>
        <v>0.82613625626004</v>
      </c>
      <c r="L7" s="115">
        <v>11348</v>
      </c>
      <c r="M7" s="20">
        <v>9142</v>
      </c>
      <c r="N7" s="114">
        <f t="shared" ref="N7:N12" si="3">IF(M7=0,"ND",((M7/L7)))</f>
        <v>0.805604511808248</v>
      </c>
      <c r="O7" s="116">
        <v>10399</v>
      </c>
      <c r="P7" s="117">
        <v>8224</v>
      </c>
      <c r="Q7" s="21">
        <f t="shared" ref="Q7:Q12" si="4">IF(P7=0,"ND",((P7/O7)))</f>
        <v>0.790845273583998</v>
      </c>
      <c r="R7" s="126">
        <v>10141</v>
      </c>
      <c r="S7" s="117">
        <v>8118</v>
      </c>
      <c r="T7" s="21">
        <f t="shared" ref="T7:T12" si="5">IF(S7=0,"ND",((S7/R7)))</f>
        <v>0.800512769943793</v>
      </c>
      <c r="U7" s="136">
        <v>10942</v>
      </c>
      <c r="V7" s="117">
        <v>8912</v>
      </c>
      <c r="W7" s="21">
        <f t="shared" ref="W7:W12" si="6">IF(V7=0,"ND",((V7/U7)))</f>
        <v>0.814476329738622</v>
      </c>
      <c r="X7" s="126">
        <v>10631</v>
      </c>
      <c r="Y7" s="117">
        <v>8134</v>
      </c>
      <c r="Z7" s="21">
        <f t="shared" ref="Z7:Z12" si="7">IF(Y7=0,"ND",((Y7/X7)))</f>
        <v>0.765120872918822</v>
      </c>
      <c r="AA7" s="136">
        <v>10726</v>
      </c>
      <c r="AB7" s="117">
        <v>8156</v>
      </c>
      <c r="AC7" s="21">
        <f t="shared" ref="AC7:AC12" si="8">IF(AB7=0,"ND",((AB7/AA7)))</f>
        <v>0.760395301137423</v>
      </c>
      <c r="AD7" s="19">
        <v>14615</v>
      </c>
      <c r="AE7" s="20">
        <v>9252</v>
      </c>
      <c r="AF7" s="21">
        <f t="shared" ref="AF7:AF12" si="9">IF(AE7=0,"ND",((AE7/AD7)))</f>
        <v>0.633048238111529</v>
      </c>
      <c r="AG7" s="19">
        <v>11476</v>
      </c>
      <c r="AH7" s="20">
        <v>8829</v>
      </c>
      <c r="AI7" s="21">
        <f t="shared" ref="AI7:AI12" si="10">IF(AH7=0,"ND",((AH7/AG7)))</f>
        <v>0.76934471941443</v>
      </c>
      <c r="AJ7" s="19">
        <v>10747</v>
      </c>
      <c r="AK7" s="20">
        <v>8611</v>
      </c>
      <c r="AL7" s="21">
        <f t="shared" ref="AL7:AL12" si="11">IF(AK7=0,"ND",((AK7/AJ7)))</f>
        <v>0.801246859588722</v>
      </c>
      <c r="AM7" s="115">
        <v>9745</v>
      </c>
      <c r="AN7" s="20">
        <v>7984</v>
      </c>
      <c r="AO7" s="21">
        <f t="shared" ref="AO7:AO12" si="12">IF(AN7=0,"ND",((AN7/AM7)))</f>
        <v>0.819291944586968</v>
      </c>
    </row>
    <row r="8" ht="24.95" customHeight="1" spans="1:41">
      <c r="A8" s="22"/>
      <c r="B8" s="23" t="s">
        <v>23</v>
      </c>
      <c r="C8" s="24">
        <f t="shared" ref="C8:C12" si="13">+F8+I8+L8+O8+R8+U8+X8+AA8+AD8+AG8+AJ8+AM8</f>
        <v>7725</v>
      </c>
      <c r="D8" s="25">
        <f t="shared" ref="D8:D12" si="14">+G8+J8+M8+P8+S8+V8+Y8+AB8+AE8+AH8+AK8+AN8</f>
        <v>5751</v>
      </c>
      <c r="E8" s="26">
        <f t="shared" ref="E8:E12" si="15">IF(D8=0,"ND",((D8/C8)))</f>
        <v>0.744466019417476</v>
      </c>
      <c r="F8" s="27">
        <v>715</v>
      </c>
      <c r="G8" s="28">
        <v>615</v>
      </c>
      <c r="H8" s="29">
        <f t="shared" si="1"/>
        <v>0.86013986013986</v>
      </c>
      <c r="I8" s="27">
        <v>653</v>
      </c>
      <c r="J8" s="28">
        <v>437</v>
      </c>
      <c r="K8" s="29">
        <f t="shared" si="2"/>
        <v>0.669218989280245</v>
      </c>
      <c r="L8" s="118">
        <v>687</v>
      </c>
      <c r="M8" s="28">
        <v>489</v>
      </c>
      <c r="N8" s="29">
        <f t="shared" si="3"/>
        <v>0.7117903930131</v>
      </c>
      <c r="O8" s="27">
        <v>599</v>
      </c>
      <c r="P8" s="28">
        <v>494</v>
      </c>
      <c r="Q8" s="29">
        <f t="shared" si="4"/>
        <v>0.824707846410685</v>
      </c>
      <c r="R8" s="27">
        <v>603</v>
      </c>
      <c r="S8" s="28">
        <v>504</v>
      </c>
      <c r="T8" s="29">
        <f t="shared" si="5"/>
        <v>0.835820895522388</v>
      </c>
      <c r="U8" s="118">
        <v>627</v>
      </c>
      <c r="V8" s="28">
        <v>495</v>
      </c>
      <c r="W8" s="29">
        <f t="shared" si="6"/>
        <v>0.789473684210526</v>
      </c>
      <c r="X8" s="27">
        <v>568</v>
      </c>
      <c r="Y8" s="28">
        <v>474</v>
      </c>
      <c r="Z8" s="29">
        <f t="shared" si="7"/>
        <v>0.834507042253521</v>
      </c>
      <c r="AA8" s="118">
        <v>552</v>
      </c>
      <c r="AB8" s="28">
        <v>399</v>
      </c>
      <c r="AC8" s="29">
        <f t="shared" si="8"/>
        <v>0.722826086956522</v>
      </c>
      <c r="AD8" s="27">
        <v>765</v>
      </c>
      <c r="AE8" s="28">
        <v>457</v>
      </c>
      <c r="AF8" s="29">
        <f t="shared" si="9"/>
        <v>0.597385620915033</v>
      </c>
      <c r="AG8" s="27">
        <v>599</v>
      </c>
      <c r="AH8" s="28">
        <v>461</v>
      </c>
      <c r="AI8" s="29">
        <f t="shared" si="10"/>
        <v>0.769616026711185</v>
      </c>
      <c r="AJ8" s="27">
        <v>552</v>
      </c>
      <c r="AK8" s="28">
        <v>428</v>
      </c>
      <c r="AL8" s="29">
        <f t="shared" si="11"/>
        <v>0.77536231884058</v>
      </c>
      <c r="AM8" s="118">
        <v>805</v>
      </c>
      <c r="AN8" s="28">
        <v>498</v>
      </c>
      <c r="AO8" s="29">
        <f t="shared" si="12"/>
        <v>0.618633540372671</v>
      </c>
    </row>
    <row r="9" ht="24.95" customHeight="1" spans="1:41">
      <c r="A9" s="30" t="s">
        <v>24</v>
      </c>
      <c r="B9" s="31" t="s">
        <v>22</v>
      </c>
      <c r="C9" s="16">
        <f t="shared" si="13"/>
        <v>17482</v>
      </c>
      <c r="D9" s="17">
        <f t="shared" si="14"/>
        <v>16635</v>
      </c>
      <c r="E9" s="18">
        <f t="shared" si="15"/>
        <v>0.95155016588491</v>
      </c>
      <c r="F9" s="32">
        <v>1040</v>
      </c>
      <c r="G9" s="33">
        <v>962</v>
      </c>
      <c r="H9" s="21">
        <f t="shared" si="1"/>
        <v>0.925</v>
      </c>
      <c r="I9" s="32">
        <v>1456</v>
      </c>
      <c r="J9" s="119">
        <v>1353</v>
      </c>
      <c r="K9" s="114">
        <f t="shared" si="2"/>
        <v>0.929258241758242</v>
      </c>
      <c r="L9" s="120">
        <v>1560</v>
      </c>
      <c r="M9" s="33">
        <v>1471</v>
      </c>
      <c r="N9" s="114">
        <f t="shared" si="3"/>
        <v>0.942948717948718</v>
      </c>
      <c r="O9" s="121">
        <v>1560</v>
      </c>
      <c r="P9" s="122">
        <v>1377</v>
      </c>
      <c r="Q9" s="21">
        <f t="shared" si="4"/>
        <v>0.882692307692308</v>
      </c>
      <c r="R9" s="121">
        <v>1404</v>
      </c>
      <c r="S9" s="122">
        <v>1304</v>
      </c>
      <c r="T9" s="21">
        <f t="shared" si="5"/>
        <v>0.928774928774929</v>
      </c>
      <c r="U9" s="137">
        <v>1560</v>
      </c>
      <c r="V9" s="122">
        <v>1527</v>
      </c>
      <c r="W9" s="21">
        <f t="shared" si="6"/>
        <v>0.978846153846154</v>
      </c>
      <c r="X9" s="121">
        <v>1570</v>
      </c>
      <c r="Y9" s="122">
        <v>1479</v>
      </c>
      <c r="Z9" s="21">
        <f t="shared" si="7"/>
        <v>0.94203821656051</v>
      </c>
      <c r="AA9" s="137">
        <v>1612</v>
      </c>
      <c r="AB9" s="122">
        <v>1581</v>
      </c>
      <c r="AC9" s="21">
        <f t="shared" si="8"/>
        <v>0.980769230769231</v>
      </c>
      <c r="AD9" s="32">
        <v>1352</v>
      </c>
      <c r="AE9" s="33">
        <v>1353</v>
      </c>
      <c r="AF9" s="21">
        <f t="shared" si="9"/>
        <v>1.00073964497041</v>
      </c>
      <c r="AG9" s="32">
        <v>1508</v>
      </c>
      <c r="AH9" s="33">
        <v>1457</v>
      </c>
      <c r="AI9" s="21">
        <f t="shared" si="10"/>
        <v>0.966180371352785</v>
      </c>
      <c r="AJ9" s="32">
        <v>1404</v>
      </c>
      <c r="AK9" s="33">
        <v>1350</v>
      </c>
      <c r="AL9" s="21">
        <f t="shared" si="11"/>
        <v>0.961538461538462</v>
      </c>
      <c r="AM9" s="120">
        <v>1456</v>
      </c>
      <c r="AN9" s="33">
        <v>1421</v>
      </c>
      <c r="AO9" s="21">
        <f t="shared" si="12"/>
        <v>0.975961538461538</v>
      </c>
    </row>
    <row r="10" ht="24.95" customHeight="1" spans="1:41">
      <c r="A10" s="22"/>
      <c r="B10" s="34" t="s">
        <v>23</v>
      </c>
      <c r="C10" s="24">
        <f t="shared" si="13"/>
        <v>1011</v>
      </c>
      <c r="D10" s="25">
        <f t="shared" si="14"/>
        <v>980</v>
      </c>
      <c r="E10" s="26">
        <f t="shared" si="15"/>
        <v>0.969337289812067</v>
      </c>
      <c r="F10" s="35">
        <v>60</v>
      </c>
      <c r="G10" s="36">
        <v>60</v>
      </c>
      <c r="H10" s="29">
        <f t="shared" si="1"/>
        <v>1</v>
      </c>
      <c r="I10" s="35">
        <v>84</v>
      </c>
      <c r="J10" s="123">
        <v>74</v>
      </c>
      <c r="K10" s="29">
        <f t="shared" si="2"/>
        <v>0.880952380952381</v>
      </c>
      <c r="L10" s="124">
        <v>90</v>
      </c>
      <c r="M10" s="36">
        <v>90</v>
      </c>
      <c r="N10" s="29">
        <f t="shared" si="3"/>
        <v>1</v>
      </c>
      <c r="O10" s="35">
        <v>90</v>
      </c>
      <c r="P10" s="36">
        <v>90</v>
      </c>
      <c r="Q10" s="29">
        <f t="shared" si="4"/>
        <v>1</v>
      </c>
      <c r="R10" s="35">
        <v>81</v>
      </c>
      <c r="S10" s="36">
        <v>80</v>
      </c>
      <c r="T10" s="29">
        <f t="shared" si="5"/>
        <v>0.987654320987654</v>
      </c>
      <c r="U10" s="124">
        <v>90</v>
      </c>
      <c r="V10" s="36">
        <v>90</v>
      </c>
      <c r="W10" s="29">
        <f t="shared" si="6"/>
        <v>1</v>
      </c>
      <c r="X10" s="35">
        <v>90</v>
      </c>
      <c r="Y10" s="36">
        <v>76</v>
      </c>
      <c r="Z10" s="29">
        <f t="shared" si="7"/>
        <v>0.844444444444444</v>
      </c>
      <c r="AA10" s="124">
        <v>93</v>
      </c>
      <c r="AB10" s="36">
        <v>90</v>
      </c>
      <c r="AC10" s="29">
        <f t="shared" si="8"/>
        <v>0.967741935483871</v>
      </c>
      <c r="AD10" s="35">
        <v>81</v>
      </c>
      <c r="AE10" s="36">
        <v>78</v>
      </c>
      <c r="AF10" s="29">
        <f t="shared" si="9"/>
        <v>0.962962962962963</v>
      </c>
      <c r="AG10" s="35">
        <v>87</v>
      </c>
      <c r="AH10" s="36">
        <v>87</v>
      </c>
      <c r="AI10" s="29">
        <f t="shared" si="10"/>
        <v>1</v>
      </c>
      <c r="AJ10" s="35">
        <v>81</v>
      </c>
      <c r="AK10" s="36">
        <v>81</v>
      </c>
      <c r="AL10" s="29">
        <f t="shared" si="11"/>
        <v>1</v>
      </c>
      <c r="AM10" s="124">
        <v>84</v>
      </c>
      <c r="AN10" s="36">
        <v>84</v>
      </c>
      <c r="AO10" s="29">
        <f t="shared" si="12"/>
        <v>1</v>
      </c>
    </row>
    <row r="11" ht="24.95" customHeight="1" spans="1:41">
      <c r="A11" s="30" t="s">
        <v>25</v>
      </c>
      <c r="B11" s="31" t="s">
        <v>22</v>
      </c>
      <c r="C11" s="16">
        <f t="shared" si="13"/>
        <v>15633</v>
      </c>
      <c r="D11" s="17">
        <f t="shared" si="14"/>
        <v>9455</v>
      </c>
      <c r="E11" s="18">
        <f t="shared" si="15"/>
        <v>0.604810337107401</v>
      </c>
      <c r="F11" s="32">
        <v>1192</v>
      </c>
      <c r="G11" s="33">
        <v>689</v>
      </c>
      <c r="H11" s="21">
        <f t="shared" si="1"/>
        <v>0.578020134228188</v>
      </c>
      <c r="I11" s="32">
        <v>1116</v>
      </c>
      <c r="J11" s="33">
        <v>589</v>
      </c>
      <c r="K11" s="114">
        <f t="shared" si="2"/>
        <v>0.527777777777778</v>
      </c>
      <c r="L11" s="120">
        <v>1458</v>
      </c>
      <c r="M11" s="33">
        <v>748</v>
      </c>
      <c r="N11" s="114">
        <f t="shared" si="3"/>
        <v>0.513031550068587</v>
      </c>
      <c r="O11" s="121">
        <v>1380</v>
      </c>
      <c r="P11" s="33">
        <v>893</v>
      </c>
      <c r="Q11" s="21">
        <f t="shared" si="4"/>
        <v>0.647101449275362</v>
      </c>
      <c r="R11" s="121">
        <v>1380</v>
      </c>
      <c r="S11" s="122">
        <v>783</v>
      </c>
      <c r="T11" s="21">
        <f t="shared" si="5"/>
        <v>0.567391304347826</v>
      </c>
      <c r="U11" s="137">
        <v>1393</v>
      </c>
      <c r="V11" s="122">
        <v>908</v>
      </c>
      <c r="W11" s="21">
        <f t="shared" si="6"/>
        <v>0.651830581478823</v>
      </c>
      <c r="X11" s="121">
        <v>1105</v>
      </c>
      <c r="Y11" s="122">
        <v>727</v>
      </c>
      <c r="Z11" s="21">
        <f t="shared" si="7"/>
        <v>0.657918552036199</v>
      </c>
      <c r="AA11" s="137">
        <v>1323</v>
      </c>
      <c r="AB11" s="122">
        <v>836</v>
      </c>
      <c r="AC11" s="21">
        <f t="shared" si="8"/>
        <v>0.631897203325775</v>
      </c>
      <c r="AD11" s="121">
        <v>1521</v>
      </c>
      <c r="AE11" s="122">
        <v>967</v>
      </c>
      <c r="AF11" s="21">
        <f t="shared" si="9"/>
        <v>0.635765943458251</v>
      </c>
      <c r="AG11" s="121">
        <v>1248</v>
      </c>
      <c r="AH11" s="122">
        <v>676</v>
      </c>
      <c r="AI11" s="21">
        <f t="shared" si="10"/>
        <v>0.541666666666667</v>
      </c>
      <c r="AJ11" s="121">
        <v>1304</v>
      </c>
      <c r="AK11" s="122">
        <v>812</v>
      </c>
      <c r="AL11" s="21">
        <f t="shared" si="11"/>
        <v>0.622699386503067</v>
      </c>
      <c r="AM11" s="137">
        <v>1213</v>
      </c>
      <c r="AN11" s="122">
        <v>827</v>
      </c>
      <c r="AO11" s="21">
        <f t="shared" si="12"/>
        <v>0.681780708985985</v>
      </c>
    </row>
    <row r="12" ht="24.95" customHeight="1" spans="1:41">
      <c r="A12" s="22"/>
      <c r="B12" s="37" t="s">
        <v>23</v>
      </c>
      <c r="C12" s="38">
        <f t="shared" si="13"/>
        <v>0</v>
      </c>
      <c r="D12" s="39">
        <f t="shared" si="14"/>
        <v>0</v>
      </c>
      <c r="E12" s="40" t="str">
        <f t="shared" si="15"/>
        <v>ND</v>
      </c>
      <c r="F12" s="41">
        <v>0</v>
      </c>
      <c r="G12" s="42">
        <v>0</v>
      </c>
      <c r="H12" s="43" t="str">
        <f t="shared" si="1"/>
        <v>ND</v>
      </c>
      <c r="I12" s="41">
        <v>0</v>
      </c>
      <c r="J12" s="42">
        <v>0</v>
      </c>
      <c r="K12" s="43" t="str">
        <f t="shared" si="2"/>
        <v>ND</v>
      </c>
      <c r="L12" s="125">
        <v>0</v>
      </c>
      <c r="M12" s="42">
        <v>0</v>
      </c>
      <c r="N12" s="43" t="str">
        <f t="shared" si="3"/>
        <v>ND</v>
      </c>
      <c r="O12" s="41"/>
      <c r="P12" s="42"/>
      <c r="Q12" s="43" t="str">
        <f t="shared" si="4"/>
        <v>ND</v>
      </c>
      <c r="R12" s="41"/>
      <c r="S12" s="42"/>
      <c r="T12" s="43" t="str">
        <f t="shared" si="5"/>
        <v>ND</v>
      </c>
      <c r="U12" s="125"/>
      <c r="V12" s="42"/>
      <c r="W12" s="43" t="str">
        <f t="shared" si="6"/>
        <v>ND</v>
      </c>
      <c r="X12" s="41"/>
      <c r="Y12" s="42"/>
      <c r="Z12" s="43" t="str">
        <f t="shared" si="7"/>
        <v>ND</v>
      </c>
      <c r="AA12" s="125"/>
      <c r="AB12" s="42"/>
      <c r="AC12" s="43" t="str">
        <f t="shared" si="8"/>
        <v>ND</v>
      </c>
      <c r="AD12" s="41"/>
      <c r="AE12" s="42"/>
      <c r="AF12" s="43" t="str">
        <f t="shared" si="9"/>
        <v>ND</v>
      </c>
      <c r="AG12" s="41"/>
      <c r="AH12" s="42"/>
      <c r="AI12" s="43" t="str">
        <f t="shared" si="10"/>
        <v>ND</v>
      </c>
      <c r="AJ12" s="41"/>
      <c r="AK12" s="42"/>
      <c r="AL12" s="43" t="str">
        <f t="shared" si="11"/>
        <v>ND</v>
      </c>
      <c r="AM12" s="125"/>
      <c r="AN12" s="42"/>
      <c r="AO12" s="43" t="str">
        <f t="shared" si="12"/>
        <v>ND</v>
      </c>
    </row>
    <row r="13" ht="24.95" customHeight="1" spans="1:41">
      <c r="A13" s="44" t="s">
        <v>26</v>
      </c>
      <c r="B13" s="45" t="s">
        <v>22</v>
      </c>
      <c r="C13" s="46">
        <f t="shared" ref="C13:C14" si="16">+F13+I13+L13+O13+R13+U13+X13+AA13+AD13+AG13+AJ13+AM13</f>
        <v>1679</v>
      </c>
      <c r="D13" s="47">
        <f t="shared" ref="D13:D14" si="17">+G13+J13+M13+P13+S13+V13+Y13+AB13+AE13+AH13+AK13+AN13</f>
        <v>371</v>
      </c>
      <c r="E13" s="48">
        <f t="shared" ref="E13:E14" si="18">IF(D13=0,"ND",((D13/C13)))</f>
        <v>0.220964860035736</v>
      </c>
      <c r="F13" s="19"/>
      <c r="G13" s="20"/>
      <c r="H13" s="21" t="str">
        <f t="shared" ref="H13:H14" si="19">IF(G13=0,"ND",((G13/F13)))</f>
        <v>ND</v>
      </c>
      <c r="I13" s="19"/>
      <c r="J13" s="20"/>
      <c r="K13" s="114" t="str">
        <f t="shared" ref="K13:K14" si="20">IF(J13=0,"ND",((J13/I13)))</f>
        <v>ND</v>
      </c>
      <c r="L13" s="115"/>
      <c r="M13" s="20"/>
      <c r="N13" s="114" t="str">
        <f t="shared" ref="N13:N14" si="21">IF(M13=0,"ND",((M13/L13)))</f>
        <v>ND</v>
      </c>
      <c r="O13" s="126"/>
      <c r="P13" s="20"/>
      <c r="Q13" s="21" t="str">
        <f t="shared" ref="Q13:Q14" si="22">IF(P13=0,"ND",((P13/O13)))</f>
        <v>ND</v>
      </c>
      <c r="R13" s="126"/>
      <c r="S13" s="117"/>
      <c r="T13" s="21" t="str">
        <f t="shared" ref="T13:T14" si="23">IF(S13=0,"ND",((S13/R13)))</f>
        <v>ND</v>
      </c>
      <c r="U13" s="136"/>
      <c r="V13" s="117"/>
      <c r="W13" s="21" t="str">
        <f t="shared" ref="W13:W14" si="24">IF(V13=0,"ND",((V13/U13)))</f>
        <v>ND</v>
      </c>
      <c r="X13" s="126">
        <v>391</v>
      </c>
      <c r="Y13" s="117">
        <v>77</v>
      </c>
      <c r="Z13" s="21">
        <f t="shared" ref="Z13:Z14" si="25">IF(Y13=0,"ND",((Y13/X13)))</f>
        <v>0.19693094629156</v>
      </c>
      <c r="AA13" s="136">
        <v>368</v>
      </c>
      <c r="AB13" s="117">
        <v>80</v>
      </c>
      <c r="AC13" s="21">
        <f t="shared" ref="AC13:AC14" si="26">IF(AB13=0,"ND",((AB13/AA13)))</f>
        <v>0.217391304347826</v>
      </c>
      <c r="AD13" s="126">
        <v>276</v>
      </c>
      <c r="AE13" s="117">
        <v>60</v>
      </c>
      <c r="AF13" s="21">
        <f t="shared" ref="AF13:AF14" si="27">IF(AE13=0,"ND",((AE13/AD13)))</f>
        <v>0.217391304347826</v>
      </c>
      <c r="AG13" s="126">
        <v>161</v>
      </c>
      <c r="AH13" s="117">
        <v>56</v>
      </c>
      <c r="AI13" s="21">
        <f t="shared" ref="AI13:AI14" si="28">IF(AH13=0,"ND",((AH13/AG13)))</f>
        <v>0.347826086956522</v>
      </c>
      <c r="AJ13" s="126">
        <v>230</v>
      </c>
      <c r="AK13" s="117">
        <v>50</v>
      </c>
      <c r="AL13" s="21">
        <f t="shared" ref="AL13:AL14" si="29">IF(AK13=0,"ND",((AK13/AJ13)))</f>
        <v>0.217391304347826</v>
      </c>
      <c r="AM13" s="136">
        <v>253</v>
      </c>
      <c r="AN13" s="117">
        <v>48</v>
      </c>
      <c r="AO13" s="21">
        <f t="shared" ref="AO13:AO14" si="30">IF(AN13=0,"ND",((AN13/AM13)))</f>
        <v>0.189723320158103</v>
      </c>
    </row>
    <row r="14" ht="24.95" customHeight="1" spans="1:41">
      <c r="A14" s="49"/>
      <c r="B14" s="50" t="s">
        <v>23</v>
      </c>
      <c r="C14" s="51">
        <f t="shared" si="16"/>
        <v>0</v>
      </c>
      <c r="D14" s="52">
        <f t="shared" si="17"/>
        <v>0</v>
      </c>
      <c r="E14" s="53" t="str">
        <f t="shared" si="18"/>
        <v>ND</v>
      </c>
      <c r="F14" s="54">
        <v>0</v>
      </c>
      <c r="G14" s="55">
        <v>0</v>
      </c>
      <c r="H14" s="56" t="str">
        <f t="shared" si="19"/>
        <v>ND</v>
      </c>
      <c r="I14" s="54">
        <v>0</v>
      </c>
      <c r="J14" s="55">
        <v>0</v>
      </c>
      <c r="K14" s="56" t="str">
        <f t="shared" si="20"/>
        <v>ND</v>
      </c>
      <c r="L14" s="127">
        <v>0</v>
      </c>
      <c r="M14" s="55">
        <v>0</v>
      </c>
      <c r="N14" s="56" t="str">
        <f t="shared" si="21"/>
        <v>ND</v>
      </c>
      <c r="O14" s="54"/>
      <c r="P14" s="55"/>
      <c r="Q14" s="56" t="str">
        <f t="shared" si="22"/>
        <v>ND</v>
      </c>
      <c r="R14" s="54"/>
      <c r="S14" s="55"/>
      <c r="T14" s="56" t="str">
        <f t="shared" si="23"/>
        <v>ND</v>
      </c>
      <c r="U14" s="127"/>
      <c r="V14" s="55"/>
      <c r="W14" s="56" t="str">
        <f t="shared" si="24"/>
        <v>ND</v>
      </c>
      <c r="X14" s="54"/>
      <c r="Y14" s="55"/>
      <c r="Z14" s="56" t="str">
        <f t="shared" si="25"/>
        <v>ND</v>
      </c>
      <c r="AA14" s="127"/>
      <c r="AB14" s="55"/>
      <c r="AC14" s="56" t="str">
        <f t="shared" si="26"/>
        <v>ND</v>
      </c>
      <c r="AD14" s="54"/>
      <c r="AE14" s="55"/>
      <c r="AF14" s="56" t="str">
        <f t="shared" si="27"/>
        <v>ND</v>
      </c>
      <c r="AG14" s="54"/>
      <c r="AH14" s="55"/>
      <c r="AI14" s="56" t="str">
        <f t="shared" si="28"/>
        <v>ND</v>
      </c>
      <c r="AJ14" s="54"/>
      <c r="AK14" s="55"/>
      <c r="AL14" s="56" t="str">
        <f t="shared" si="29"/>
        <v>ND</v>
      </c>
      <c r="AM14" s="127"/>
      <c r="AN14" s="55"/>
      <c r="AO14" s="56" t="str">
        <f t="shared" si="30"/>
        <v>ND</v>
      </c>
    </row>
    <row r="15" spans="1:41">
      <c r="A15" s="57" t="s">
        <v>27</v>
      </c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8">
      <c r="A16" s="57" t="s">
        <v>28</v>
      </c>
      <c r="B16" s="57"/>
      <c r="H16" s="59"/>
    </row>
    <row r="17" ht="23.25" spans="1:8">
      <c r="A17" s="60" t="s">
        <v>29</v>
      </c>
      <c r="B17" s="60"/>
      <c r="C17" s="60" t="s">
        <v>30</v>
      </c>
      <c r="H17" s="59"/>
    </row>
    <row r="18" ht="15.75" spans="1:8">
      <c r="A18" s="60"/>
      <c r="B18" s="60"/>
      <c r="H18" s="59"/>
    </row>
    <row r="19" ht="18.75" spans="1:8">
      <c r="A19" s="61" t="s">
        <v>31</v>
      </c>
      <c r="B19" s="61"/>
      <c r="C19" s="152" t="s">
        <v>32</v>
      </c>
      <c r="D19" s="4"/>
      <c r="H19" s="59"/>
    </row>
    <row r="20" ht="16.5" spans="1:8">
      <c r="A20" s="61" t="s">
        <v>33</v>
      </c>
      <c r="B20" s="61"/>
      <c r="C20" t="s">
        <v>34</v>
      </c>
      <c r="H20" s="59"/>
    </row>
    <row r="21" ht="27" customHeight="1" spans="1:41">
      <c r="A21" s="63" t="s">
        <v>22</v>
      </c>
      <c r="B21" s="64"/>
      <c r="C21" s="65" t="s">
        <v>3</v>
      </c>
      <c r="D21" s="66"/>
      <c r="E21" s="67"/>
      <c r="F21" s="68" t="s">
        <v>35</v>
      </c>
      <c r="G21" s="69"/>
      <c r="H21" s="69"/>
      <c r="I21" s="69" t="s">
        <v>36</v>
      </c>
      <c r="J21" s="69"/>
      <c r="K21" s="69"/>
      <c r="L21" s="69" t="s">
        <v>37</v>
      </c>
      <c r="M21" s="69"/>
      <c r="N21" s="69"/>
      <c r="O21" s="69" t="s">
        <v>38</v>
      </c>
      <c r="P21" s="69"/>
      <c r="Q21" s="69"/>
      <c r="R21" s="69" t="s">
        <v>39</v>
      </c>
      <c r="S21" s="69"/>
      <c r="T21" s="69"/>
      <c r="U21" s="69" t="s">
        <v>40</v>
      </c>
      <c r="V21" s="69"/>
      <c r="W21" s="69"/>
      <c r="X21" s="69" t="s">
        <v>41</v>
      </c>
      <c r="Y21" s="69"/>
      <c r="Z21" s="69"/>
      <c r="AA21" s="69" t="s">
        <v>42</v>
      </c>
      <c r="AB21" s="69"/>
      <c r="AC21" s="69"/>
      <c r="AD21" s="69" t="s">
        <v>43</v>
      </c>
      <c r="AE21" s="69"/>
      <c r="AF21" s="69"/>
      <c r="AG21" s="69" t="s">
        <v>44</v>
      </c>
      <c r="AH21" s="69"/>
      <c r="AI21" s="69"/>
      <c r="AJ21" s="69" t="s">
        <v>45</v>
      </c>
      <c r="AK21" s="69"/>
      <c r="AL21" s="69"/>
      <c r="AM21" s="69" t="s">
        <v>46</v>
      </c>
      <c r="AN21" s="69"/>
      <c r="AO21" s="145"/>
    </row>
    <row r="22" ht="112.5" customHeight="1" spans="1:41">
      <c r="A22" s="70"/>
      <c r="B22" s="70"/>
      <c r="C22" s="71" t="s">
        <v>47</v>
      </c>
      <c r="D22" s="71" t="s">
        <v>48</v>
      </c>
      <c r="E22" s="72" t="s">
        <v>49</v>
      </c>
      <c r="F22" s="73" t="s">
        <v>47</v>
      </c>
      <c r="G22" s="74" t="s">
        <v>48</v>
      </c>
      <c r="H22" s="75" t="s">
        <v>49</v>
      </c>
      <c r="I22" s="74" t="s">
        <v>47</v>
      </c>
      <c r="J22" s="74" t="s">
        <v>48</v>
      </c>
      <c r="K22" s="128" t="s">
        <v>49</v>
      </c>
      <c r="L22" s="74" t="s">
        <v>47</v>
      </c>
      <c r="M22" s="74" t="s">
        <v>48</v>
      </c>
      <c r="N22" s="128" t="s">
        <v>49</v>
      </c>
      <c r="O22" s="74" t="s">
        <v>47</v>
      </c>
      <c r="P22" s="74" t="s">
        <v>48</v>
      </c>
      <c r="Q22" s="128" t="s">
        <v>49</v>
      </c>
      <c r="R22" s="74" t="s">
        <v>47</v>
      </c>
      <c r="S22" s="74" t="s">
        <v>48</v>
      </c>
      <c r="T22" s="128" t="s">
        <v>49</v>
      </c>
      <c r="U22" s="74" t="s">
        <v>47</v>
      </c>
      <c r="V22" s="74" t="s">
        <v>48</v>
      </c>
      <c r="W22" s="128" t="s">
        <v>49</v>
      </c>
      <c r="X22" s="74" t="s">
        <v>47</v>
      </c>
      <c r="Y22" s="74" t="s">
        <v>48</v>
      </c>
      <c r="Z22" s="128" t="s">
        <v>49</v>
      </c>
      <c r="AA22" s="74" t="s">
        <v>47</v>
      </c>
      <c r="AB22" s="74" t="s">
        <v>48</v>
      </c>
      <c r="AC22" s="128" t="s">
        <v>49</v>
      </c>
      <c r="AD22" s="74" t="s">
        <v>47</v>
      </c>
      <c r="AE22" s="74" t="s">
        <v>48</v>
      </c>
      <c r="AF22" s="128" t="s">
        <v>49</v>
      </c>
      <c r="AG22" s="74" t="s">
        <v>47</v>
      </c>
      <c r="AH22" s="74" t="s">
        <v>48</v>
      </c>
      <c r="AI22" s="128" t="s">
        <v>49</v>
      </c>
      <c r="AJ22" s="74" t="s">
        <v>47</v>
      </c>
      <c r="AK22" s="74" t="s">
        <v>48</v>
      </c>
      <c r="AL22" s="128" t="s">
        <v>49</v>
      </c>
      <c r="AM22" s="74" t="s">
        <v>47</v>
      </c>
      <c r="AN22" s="74" t="s">
        <v>48</v>
      </c>
      <c r="AO22" s="146" t="s">
        <v>49</v>
      </c>
    </row>
    <row r="23" ht="15.75" spans="1:41">
      <c r="A23" s="76" t="s">
        <v>2</v>
      </c>
      <c r="B23" s="76"/>
      <c r="C23" s="77" t="s">
        <v>50</v>
      </c>
      <c r="D23" s="77" t="s">
        <v>51</v>
      </c>
      <c r="E23" s="78" t="s">
        <v>52</v>
      </c>
      <c r="F23" s="79" t="s">
        <v>50</v>
      </c>
      <c r="G23" s="80" t="s">
        <v>51</v>
      </c>
      <c r="H23" s="80" t="s">
        <v>52</v>
      </c>
      <c r="I23" s="80" t="s">
        <v>50</v>
      </c>
      <c r="J23" s="80" t="s">
        <v>51</v>
      </c>
      <c r="K23" s="80" t="s">
        <v>52</v>
      </c>
      <c r="L23" s="80" t="s">
        <v>50</v>
      </c>
      <c r="M23" s="80" t="s">
        <v>51</v>
      </c>
      <c r="N23" s="80" t="s">
        <v>52</v>
      </c>
      <c r="O23" s="80" t="s">
        <v>50</v>
      </c>
      <c r="P23" s="80" t="s">
        <v>51</v>
      </c>
      <c r="Q23" s="80" t="s">
        <v>52</v>
      </c>
      <c r="R23" s="80" t="s">
        <v>50</v>
      </c>
      <c r="S23" s="80" t="s">
        <v>51</v>
      </c>
      <c r="T23" s="80" t="s">
        <v>52</v>
      </c>
      <c r="U23" s="80" t="s">
        <v>50</v>
      </c>
      <c r="V23" s="80" t="s">
        <v>51</v>
      </c>
      <c r="W23" s="80" t="s">
        <v>52</v>
      </c>
      <c r="X23" s="80" t="s">
        <v>50</v>
      </c>
      <c r="Y23" s="80" t="s">
        <v>51</v>
      </c>
      <c r="Z23" s="80" t="s">
        <v>52</v>
      </c>
      <c r="AA23" s="80" t="s">
        <v>50</v>
      </c>
      <c r="AB23" s="80" t="s">
        <v>51</v>
      </c>
      <c r="AC23" s="80" t="s">
        <v>52</v>
      </c>
      <c r="AD23" s="80" t="s">
        <v>50</v>
      </c>
      <c r="AE23" s="80" t="s">
        <v>51</v>
      </c>
      <c r="AF23" s="80" t="s">
        <v>52</v>
      </c>
      <c r="AG23" s="80" t="s">
        <v>50</v>
      </c>
      <c r="AH23" s="80" t="s">
        <v>51</v>
      </c>
      <c r="AI23" s="80" t="s">
        <v>52</v>
      </c>
      <c r="AJ23" s="80" t="s">
        <v>50</v>
      </c>
      <c r="AK23" s="80" t="s">
        <v>51</v>
      </c>
      <c r="AL23" s="80" t="s">
        <v>52</v>
      </c>
      <c r="AM23" s="80" t="s">
        <v>50</v>
      </c>
      <c r="AN23" s="80" t="s">
        <v>51</v>
      </c>
      <c r="AO23" s="147" t="s">
        <v>52</v>
      </c>
    </row>
    <row r="24" s="4" customFormat="1" spans="1:41">
      <c r="A24" s="81" t="s">
        <v>53</v>
      </c>
      <c r="B24" s="82"/>
      <c r="C24" s="83">
        <f>+F24+I24+L24+O24+R24+U24+X24+AA24+AD24+AG24+AJ24</f>
        <v>105876</v>
      </c>
      <c r="D24" s="84">
        <f>+G24+J24+M24+P24+S24+V24+Y24+AB24+AE24+AH24+AK24</f>
        <v>83976</v>
      </c>
      <c r="E24" s="85">
        <f t="shared" ref="E24:E27" si="31">D24/C24</f>
        <v>0.793154255922022</v>
      </c>
      <c r="F24" s="86">
        <v>5754</v>
      </c>
      <c r="G24" s="86">
        <v>4352</v>
      </c>
      <c r="H24" s="87">
        <f t="shared" ref="H24:H27" si="32">G24/F24</f>
        <v>0.75634341327772</v>
      </c>
      <c r="I24" s="129">
        <v>8363</v>
      </c>
      <c r="J24" s="129">
        <v>6897</v>
      </c>
      <c r="K24" s="87">
        <f t="shared" ref="K24:K27" si="33">J24/I24</f>
        <v>0.824704053569293</v>
      </c>
      <c r="L24" s="129">
        <v>6112</v>
      </c>
      <c r="M24" s="129">
        <v>4915</v>
      </c>
      <c r="N24" s="87">
        <f t="shared" ref="N24:N27" si="34">M24/L24</f>
        <v>0.804155759162304</v>
      </c>
      <c r="O24" s="86">
        <v>9480</v>
      </c>
      <c r="P24" s="86">
        <v>7558</v>
      </c>
      <c r="Q24" s="87">
        <f t="shared" ref="Q24:Q27" si="35">P24/O24</f>
        <v>0.797257383966245</v>
      </c>
      <c r="R24" s="129">
        <v>10227</v>
      </c>
      <c r="S24" s="129">
        <v>8319</v>
      </c>
      <c r="T24" s="87">
        <f t="shared" ref="T24:T27" si="36">S24/R24</f>
        <v>0.813435024933998</v>
      </c>
      <c r="U24" s="86">
        <v>10942</v>
      </c>
      <c r="V24" s="86">
        <v>8912</v>
      </c>
      <c r="W24" s="87">
        <f t="shared" ref="W24:W27" si="37">V24/U24</f>
        <v>0.814476329738622</v>
      </c>
      <c r="X24" s="86">
        <v>10629</v>
      </c>
      <c r="Y24" s="86">
        <v>8218</v>
      </c>
      <c r="Z24" s="87">
        <f t="shared" ref="Z24:Z27" si="38">Y24/X24</f>
        <v>0.773167748612287</v>
      </c>
      <c r="AA24" s="86">
        <v>10663</v>
      </c>
      <c r="AB24" s="86">
        <v>8156</v>
      </c>
      <c r="AC24" s="87">
        <f t="shared" ref="AC24:AC27" si="39">AB24/AA24</f>
        <v>0.764887930226015</v>
      </c>
      <c r="AD24" s="86">
        <v>11483</v>
      </c>
      <c r="AE24" s="86">
        <v>9209</v>
      </c>
      <c r="AF24" s="87">
        <f t="shared" ref="AF24:AF27" si="40">AE24/AD24</f>
        <v>0.801968126796133</v>
      </c>
      <c r="AG24" s="86">
        <v>11476</v>
      </c>
      <c r="AH24" s="86">
        <v>8829</v>
      </c>
      <c r="AI24" s="87">
        <f t="shared" ref="AI24:AI27" si="41">AH24/AG24</f>
        <v>0.76934471941443</v>
      </c>
      <c r="AJ24" s="86">
        <v>10747</v>
      </c>
      <c r="AK24" s="86">
        <v>8611</v>
      </c>
      <c r="AL24" s="87">
        <f t="shared" ref="AL24:AL27" si="42">AK24/AJ24</f>
        <v>0.801246859588722</v>
      </c>
      <c r="AM24" s="86"/>
      <c r="AN24" s="86"/>
      <c r="AO24" s="148" t="e">
        <f t="shared" ref="AO24:AO27" si="43">AN24/AM24</f>
        <v>#DIV/0!</v>
      </c>
    </row>
    <row r="25" s="4" customFormat="1" spans="1:41">
      <c r="A25" s="88" t="s">
        <v>54</v>
      </c>
      <c r="B25" s="82"/>
      <c r="C25" s="83">
        <f t="shared" ref="C25:C26" si="44">+F25+I25+L25+O25+R25+U25+X25+AA25+AD25+AG25+AJ25</f>
        <v>14258</v>
      </c>
      <c r="D25" s="84">
        <f t="shared" ref="D25:D26" si="45">+G25+J25+M25+P25+S25+V25+Y25+AB25+AE25+AH25+AK25</f>
        <v>13526</v>
      </c>
      <c r="E25" s="85">
        <f t="shared" si="31"/>
        <v>0.948660401178286</v>
      </c>
      <c r="F25" s="86">
        <v>936</v>
      </c>
      <c r="G25" s="86">
        <v>873</v>
      </c>
      <c r="H25" s="87">
        <f t="shared" si="32"/>
        <v>0.932692307692308</v>
      </c>
      <c r="I25" s="129">
        <v>1196</v>
      </c>
      <c r="J25" s="129">
        <v>1114</v>
      </c>
      <c r="K25" s="87">
        <f t="shared" si="33"/>
        <v>0.931438127090301</v>
      </c>
      <c r="L25" s="86">
        <v>988</v>
      </c>
      <c r="M25" s="86">
        <v>932</v>
      </c>
      <c r="N25" s="87">
        <f t="shared" si="34"/>
        <v>0.94331983805668</v>
      </c>
      <c r="O25" s="129">
        <v>1144</v>
      </c>
      <c r="P25" s="129">
        <v>1008</v>
      </c>
      <c r="Q25" s="87">
        <f t="shared" si="35"/>
        <v>0.881118881118881</v>
      </c>
      <c r="R25" s="129">
        <v>1300</v>
      </c>
      <c r="S25" s="129">
        <v>1205</v>
      </c>
      <c r="T25" s="87">
        <f t="shared" si="36"/>
        <v>0.926923076923077</v>
      </c>
      <c r="U25" s="86">
        <v>1456</v>
      </c>
      <c r="V25" s="86">
        <v>1425</v>
      </c>
      <c r="W25" s="87">
        <f t="shared" si="37"/>
        <v>0.978708791208791</v>
      </c>
      <c r="X25" s="86">
        <v>1466</v>
      </c>
      <c r="Y25" s="86">
        <v>1380</v>
      </c>
      <c r="Z25" s="87">
        <f t="shared" si="38"/>
        <v>0.941336971350614</v>
      </c>
      <c r="AA25" s="86">
        <v>1508</v>
      </c>
      <c r="AB25" s="86">
        <v>1477</v>
      </c>
      <c r="AC25" s="87">
        <f t="shared" si="39"/>
        <v>0.979442970822281</v>
      </c>
      <c r="AD25" s="86">
        <v>1352</v>
      </c>
      <c r="AE25" s="86">
        <v>1305</v>
      </c>
      <c r="AF25" s="87">
        <f t="shared" si="40"/>
        <v>0.965236686390533</v>
      </c>
      <c r="AG25" s="86">
        <v>1508</v>
      </c>
      <c r="AH25" s="86">
        <v>1457</v>
      </c>
      <c r="AI25" s="87">
        <f t="shared" si="41"/>
        <v>0.966180371352785</v>
      </c>
      <c r="AJ25" s="86">
        <v>1404</v>
      </c>
      <c r="AK25" s="86">
        <v>1350</v>
      </c>
      <c r="AL25" s="87">
        <f t="shared" si="42"/>
        <v>0.961538461538462</v>
      </c>
      <c r="AM25" s="86"/>
      <c r="AN25" s="86"/>
      <c r="AO25" s="148" t="e">
        <f t="shared" si="43"/>
        <v>#DIV/0!</v>
      </c>
    </row>
    <row r="26" s="4" customFormat="1" spans="1:41">
      <c r="A26" s="88" t="s">
        <v>55</v>
      </c>
      <c r="B26" s="89"/>
      <c r="C26" s="90">
        <f t="shared" si="44"/>
        <v>14001</v>
      </c>
      <c r="D26" s="91">
        <f t="shared" si="45"/>
        <v>8337</v>
      </c>
      <c r="E26" s="85">
        <f t="shared" si="31"/>
        <v>0.595457467323763</v>
      </c>
      <c r="F26" s="86">
        <v>1402</v>
      </c>
      <c r="G26" s="86">
        <v>779</v>
      </c>
      <c r="H26" s="87">
        <f t="shared" si="32"/>
        <v>0.555634807417974</v>
      </c>
      <c r="I26" s="129">
        <v>908</v>
      </c>
      <c r="J26" s="129">
        <v>507</v>
      </c>
      <c r="K26" s="87">
        <f t="shared" si="33"/>
        <v>0.558370044052863</v>
      </c>
      <c r="L26" s="129">
        <v>1459</v>
      </c>
      <c r="M26" s="129">
        <v>731</v>
      </c>
      <c r="N26" s="87">
        <f t="shared" si="34"/>
        <v>0.501028101439342</v>
      </c>
      <c r="O26" s="86">
        <v>1380</v>
      </c>
      <c r="P26" s="86">
        <v>886</v>
      </c>
      <c r="Q26" s="87">
        <f t="shared" si="35"/>
        <v>0.642028985507246</v>
      </c>
      <c r="R26" s="129">
        <v>1311</v>
      </c>
      <c r="S26" s="129">
        <v>743</v>
      </c>
      <c r="T26" s="87">
        <f t="shared" si="36"/>
        <v>0.566742944317315</v>
      </c>
      <c r="U26" s="86">
        <v>1393</v>
      </c>
      <c r="V26" s="86">
        <v>908</v>
      </c>
      <c r="W26" s="87">
        <f t="shared" si="37"/>
        <v>0.651830581478823</v>
      </c>
      <c r="X26" s="86">
        <v>1100</v>
      </c>
      <c r="Y26" s="86">
        <v>729</v>
      </c>
      <c r="Z26" s="87">
        <f t="shared" si="38"/>
        <v>0.662727272727273</v>
      </c>
      <c r="AA26" s="86">
        <v>1114</v>
      </c>
      <c r="AB26" s="86">
        <v>698</v>
      </c>
      <c r="AC26" s="87">
        <f t="shared" si="39"/>
        <v>0.62657091561939</v>
      </c>
      <c r="AD26" s="86">
        <v>1382</v>
      </c>
      <c r="AE26" s="86">
        <v>868</v>
      </c>
      <c r="AF26" s="87">
        <f t="shared" si="40"/>
        <v>0.628075253256151</v>
      </c>
      <c r="AG26" s="86">
        <v>1248</v>
      </c>
      <c r="AH26" s="86">
        <v>676</v>
      </c>
      <c r="AI26" s="87">
        <f t="shared" si="41"/>
        <v>0.541666666666667</v>
      </c>
      <c r="AJ26" s="86">
        <v>1304</v>
      </c>
      <c r="AK26" s="86">
        <v>812</v>
      </c>
      <c r="AL26" s="87">
        <f t="shared" si="42"/>
        <v>0.622699386503067</v>
      </c>
      <c r="AM26" s="86"/>
      <c r="AN26" s="86"/>
      <c r="AO26" s="148" t="e">
        <f t="shared" si="43"/>
        <v>#DIV/0!</v>
      </c>
    </row>
    <row r="27" ht="15.75" spans="1:41">
      <c r="A27" s="92" t="s">
        <v>56</v>
      </c>
      <c r="B27" s="93"/>
      <c r="C27" s="94">
        <f t="shared" ref="C27" si="46">+F27+I27+L27+O27+R27+U27+X27+AA27+AD27+AG27+AJ27</f>
        <v>1265</v>
      </c>
      <c r="D27" s="95">
        <f t="shared" ref="D27" si="47">+G27+J27+M27+P27+S27+V27+Y27+AB27+AE27+AH27+AK27</f>
        <v>283</v>
      </c>
      <c r="E27" s="96">
        <f t="shared" si="31"/>
        <v>0.223715415019763</v>
      </c>
      <c r="F27" s="97"/>
      <c r="G27" s="97"/>
      <c r="H27" s="98" t="e">
        <f t="shared" si="32"/>
        <v>#DIV/0!</v>
      </c>
      <c r="I27" s="130"/>
      <c r="J27" s="130"/>
      <c r="K27" s="98" t="e">
        <f t="shared" si="33"/>
        <v>#DIV/0!</v>
      </c>
      <c r="L27" s="130"/>
      <c r="M27" s="130"/>
      <c r="N27" s="98" t="e">
        <f t="shared" si="34"/>
        <v>#DIV/0!</v>
      </c>
      <c r="O27" s="130"/>
      <c r="P27" s="130"/>
      <c r="Q27" s="98" t="e">
        <f t="shared" si="35"/>
        <v>#DIV/0!</v>
      </c>
      <c r="R27" s="130"/>
      <c r="S27" s="130"/>
      <c r="T27" s="98" t="e">
        <f t="shared" si="36"/>
        <v>#DIV/0!</v>
      </c>
      <c r="U27" s="138">
        <v>184</v>
      </c>
      <c r="V27" s="138">
        <v>58</v>
      </c>
      <c r="W27" s="139">
        <f t="shared" si="37"/>
        <v>0.315217391304348</v>
      </c>
      <c r="X27" s="138">
        <v>276</v>
      </c>
      <c r="Y27" s="138">
        <v>52</v>
      </c>
      <c r="Z27" s="139">
        <f t="shared" si="38"/>
        <v>0.188405797101449</v>
      </c>
      <c r="AA27" s="138">
        <v>276</v>
      </c>
      <c r="AB27" s="138">
        <v>60</v>
      </c>
      <c r="AC27" s="139">
        <f t="shared" si="39"/>
        <v>0.217391304347826</v>
      </c>
      <c r="AD27" s="138">
        <v>207</v>
      </c>
      <c r="AE27" s="138">
        <v>45</v>
      </c>
      <c r="AF27" s="139">
        <f t="shared" si="40"/>
        <v>0.217391304347826</v>
      </c>
      <c r="AG27" s="138">
        <v>161</v>
      </c>
      <c r="AH27" s="138">
        <v>33</v>
      </c>
      <c r="AI27" s="139">
        <f t="shared" si="41"/>
        <v>0.204968944099379</v>
      </c>
      <c r="AJ27" s="138">
        <v>161</v>
      </c>
      <c r="AK27" s="138">
        <v>35</v>
      </c>
      <c r="AL27" s="139">
        <f t="shared" si="42"/>
        <v>0.217391304347826</v>
      </c>
      <c r="AM27" s="138"/>
      <c r="AN27" s="138"/>
      <c r="AO27" s="149" t="e">
        <f t="shared" si="43"/>
        <v>#DIV/0!</v>
      </c>
    </row>
    <row r="28" ht="111.95" customHeight="1" spans="1:41">
      <c r="A28" s="63" t="s">
        <v>23</v>
      </c>
      <c r="B28" s="64"/>
      <c r="C28" s="71" t="s">
        <v>57</v>
      </c>
      <c r="D28" s="71" t="s">
        <v>58</v>
      </c>
      <c r="E28" s="99" t="s">
        <v>59</v>
      </c>
      <c r="F28" s="100" t="s">
        <v>57</v>
      </c>
      <c r="G28" s="101" t="s">
        <v>58</v>
      </c>
      <c r="H28" s="102" t="s">
        <v>59</v>
      </c>
      <c r="I28" s="101" t="s">
        <v>57</v>
      </c>
      <c r="J28" s="101" t="s">
        <v>58</v>
      </c>
      <c r="K28" s="131" t="s">
        <v>59</v>
      </c>
      <c r="L28" s="101" t="s">
        <v>57</v>
      </c>
      <c r="M28" s="101" t="s">
        <v>58</v>
      </c>
      <c r="N28" s="131" t="s">
        <v>59</v>
      </c>
      <c r="O28" s="101" t="s">
        <v>57</v>
      </c>
      <c r="P28" s="101" t="s">
        <v>58</v>
      </c>
      <c r="Q28" s="131" t="s">
        <v>59</v>
      </c>
      <c r="R28" s="101" t="s">
        <v>57</v>
      </c>
      <c r="S28" s="101" t="s">
        <v>58</v>
      </c>
      <c r="T28" s="131" t="s">
        <v>59</v>
      </c>
      <c r="U28" s="101" t="s">
        <v>57</v>
      </c>
      <c r="V28" s="101" t="s">
        <v>58</v>
      </c>
      <c r="W28" s="131" t="s">
        <v>59</v>
      </c>
      <c r="X28" s="101" t="s">
        <v>57</v>
      </c>
      <c r="Y28" s="101" t="s">
        <v>58</v>
      </c>
      <c r="Z28" s="131" t="s">
        <v>59</v>
      </c>
      <c r="AA28" s="101" t="s">
        <v>57</v>
      </c>
      <c r="AB28" s="101" t="s">
        <v>58</v>
      </c>
      <c r="AC28" s="131" t="s">
        <v>59</v>
      </c>
      <c r="AD28" s="101" t="s">
        <v>57</v>
      </c>
      <c r="AE28" s="101" t="s">
        <v>58</v>
      </c>
      <c r="AF28" s="131" t="s">
        <v>59</v>
      </c>
      <c r="AG28" s="101" t="s">
        <v>57</v>
      </c>
      <c r="AH28" s="101" t="s">
        <v>58</v>
      </c>
      <c r="AI28" s="131" t="s">
        <v>59</v>
      </c>
      <c r="AJ28" s="101" t="s">
        <v>57</v>
      </c>
      <c r="AK28" s="101" t="s">
        <v>58</v>
      </c>
      <c r="AL28" s="131" t="s">
        <v>59</v>
      </c>
      <c r="AM28" s="101" t="s">
        <v>57</v>
      </c>
      <c r="AN28" s="101" t="s">
        <v>58</v>
      </c>
      <c r="AO28" s="150" t="s">
        <v>59</v>
      </c>
    </row>
    <row r="29" ht="20.25" customHeight="1" spans="1:41">
      <c r="A29" s="70"/>
      <c r="B29" s="70"/>
      <c r="C29" s="77" t="s">
        <v>50</v>
      </c>
      <c r="D29" s="77" t="s">
        <v>51</v>
      </c>
      <c r="E29" s="78" t="s">
        <v>52</v>
      </c>
      <c r="F29" s="79" t="s">
        <v>50</v>
      </c>
      <c r="G29" s="80" t="s">
        <v>51</v>
      </c>
      <c r="H29" s="80" t="s">
        <v>52</v>
      </c>
      <c r="I29" s="80" t="s">
        <v>50</v>
      </c>
      <c r="J29" s="80" t="s">
        <v>51</v>
      </c>
      <c r="K29" s="80" t="s">
        <v>52</v>
      </c>
      <c r="L29" s="80" t="s">
        <v>50</v>
      </c>
      <c r="M29" s="80" t="s">
        <v>51</v>
      </c>
      <c r="N29" s="80" t="s">
        <v>52</v>
      </c>
      <c r="O29" s="80" t="s">
        <v>50</v>
      </c>
      <c r="P29" s="80" t="s">
        <v>51</v>
      </c>
      <c r="Q29" s="80" t="s">
        <v>52</v>
      </c>
      <c r="R29" s="80" t="s">
        <v>50</v>
      </c>
      <c r="S29" s="80" t="s">
        <v>51</v>
      </c>
      <c r="T29" s="80" t="s">
        <v>52</v>
      </c>
      <c r="U29" s="80" t="s">
        <v>50</v>
      </c>
      <c r="V29" s="80" t="s">
        <v>51</v>
      </c>
      <c r="W29" s="80" t="s">
        <v>52</v>
      </c>
      <c r="X29" s="80" t="s">
        <v>50</v>
      </c>
      <c r="Y29" s="80" t="s">
        <v>51</v>
      </c>
      <c r="Z29" s="80" t="s">
        <v>52</v>
      </c>
      <c r="AA29" s="80" t="s">
        <v>50</v>
      </c>
      <c r="AB29" s="80" t="s">
        <v>51</v>
      </c>
      <c r="AC29" s="80" t="s">
        <v>52</v>
      </c>
      <c r="AD29" s="80" t="s">
        <v>50</v>
      </c>
      <c r="AE29" s="80" t="s">
        <v>51</v>
      </c>
      <c r="AF29" s="80" t="s">
        <v>52</v>
      </c>
      <c r="AG29" s="80" t="s">
        <v>50</v>
      </c>
      <c r="AH29" s="80" t="s">
        <v>51</v>
      </c>
      <c r="AI29" s="80" t="s">
        <v>52</v>
      </c>
      <c r="AJ29" s="80" t="s">
        <v>50</v>
      </c>
      <c r="AK29" s="80" t="s">
        <v>51</v>
      </c>
      <c r="AL29" s="80" t="s">
        <v>52</v>
      </c>
      <c r="AM29" s="80" t="s">
        <v>50</v>
      </c>
      <c r="AN29" s="80" t="s">
        <v>51</v>
      </c>
      <c r="AO29" s="147" t="s">
        <v>52</v>
      </c>
    </row>
    <row r="30" s="4" customFormat="1" spans="1:41">
      <c r="A30" s="81" t="s">
        <v>53</v>
      </c>
      <c r="B30" s="82"/>
      <c r="C30" s="83">
        <f>+F30+I30+L30+O30+R30+U30+X30+AA30+AD30+AG30+AJ30</f>
        <v>6011</v>
      </c>
      <c r="D30" s="84">
        <f>+G30+J30+M30+P30+S30+V30+Y30+AB30+AE30+AH30+AK30</f>
        <v>4692</v>
      </c>
      <c r="E30" s="85">
        <f t="shared" ref="E30:E32" si="48">D30/C30</f>
        <v>0.780568956912327</v>
      </c>
      <c r="F30" s="103">
        <v>461</v>
      </c>
      <c r="G30" s="104">
        <v>390</v>
      </c>
      <c r="H30" s="87">
        <f t="shared" ref="H30:H32" si="49">G30/F30</f>
        <v>0.845986984815618</v>
      </c>
      <c r="I30" s="132">
        <v>521</v>
      </c>
      <c r="J30" s="133">
        <v>354</v>
      </c>
      <c r="K30" s="87">
        <f t="shared" ref="K30:K32" si="50">J30/I30</f>
        <v>0.679462571976967</v>
      </c>
      <c r="L30" s="132">
        <v>376</v>
      </c>
      <c r="M30" s="133">
        <v>265</v>
      </c>
      <c r="N30" s="87">
        <f t="shared" ref="N30:N32" si="51">M30/L30</f>
        <v>0.704787234042553</v>
      </c>
      <c r="O30" s="132">
        <v>549</v>
      </c>
      <c r="P30" s="133">
        <v>458</v>
      </c>
      <c r="Q30" s="87">
        <f t="shared" ref="Q30:Q32" si="52">P30/O30</f>
        <v>0.834244080145719</v>
      </c>
      <c r="R30" s="132">
        <v>603</v>
      </c>
      <c r="S30" s="133">
        <v>505</v>
      </c>
      <c r="T30" s="87">
        <f t="shared" ref="T30:T32" si="53">S30/R30</f>
        <v>0.837479270315091</v>
      </c>
      <c r="U30" s="86">
        <v>627</v>
      </c>
      <c r="V30" s="86">
        <v>495</v>
      </c>
      <c r="W30" s="87">
        <f t="shared" ref="W30:W32" si="54">V30/U30</f>
        <v>0.789473684210526</v>
      </c>
      <c r="X30" s="86">
        <v>567</v>
      </c>
      <c r="Y30" s="86">
        <v>477</v>
      </c>
      <c r="Z30" s="87">
        <f t="shared" ref="Z30:Z32" si="55">Y30/X30</f>
        <v>0.841269841269841</v>
      </c>
      <c r="AA30" s="86">
        <v>552</v>
      </c>
      <c r="AB30" s="86">
        <v>399</v>
      </c>
      <c r="AC30" s="87">
        <f t="shared" ref="AC30:AC32" si="56">AB30/AA30</f>
        <v>0.722826086956522</v>
      </c>
      <c r="AD30" s="86">
        <v>604</v>
      </c>
      <c r="AE30" s="86">
        <v>460</v>
      </c>
      <c r="AF30" s="87">
        <f t="shared" ref="AF30:AF32" si="57">AE30/AD30</f>
        <v>0.76158940397351</v>
      </c>
      <c r="AG30" s="86">
        <v>599</v>
      </c>
      <c r="AH30" s="86">
        <v>461</v>
      </c>
      <c r="AI30" s="87">
        <f t="shared" ref="AI30:AI32" si="58">AH30/AG30</f>
        <v>0.769616026711185</v>
      </c>
      <c r="AJ30" s="86">
        <v>552</v>
      </c>
      <c r="AK30" s="86">
        <v>428</v>
      </c>
      <c r="AL30" s="87">
        <f t="shared" ref="AL30:AL32" si="59">AK30/AJ30</f>
        <v>0.77536231884058</v>
      </c>
      <c r="AM30" s="86"/>
      <c r="AN30" s="86"/>
      <c r="AO30" s="148" t="e">
        <f t="shared" ref="AO30:AO32" si="60">AN30/AM30</f>
        <v>#DIV/0!</v>
      </c>
    </row>
    <row r="31" s="4" customFormat="1" spans="1:41">
      <c r="A31" s="88" t="s">
        <v>54</v>
      </c>
      <c r="B31" s="82"/>
      <c r="C31" s="83">
        <f t="shared" ref="C31:C32" si="61">+F31+I31+L31+O31+R31+U31+X31+AA31+AD31+AG31+AJ31</f>
        <v>825</v>
      </c>
      <c r="D31" s="84">
        <f t="shared" ref="D31:D32" si="62">+G31+J31+M31+P31+S31+V31+Y31+AB31+AE31+AH31+AK31</f>
        <v>802</v>
      </c>
      <c r="E31" s="85">
        <f t="shared" si="48"/>
        <v>0.972121212121212</v>
      </c>
      <c r="F31" s="103">
        <v>57</v>
      </c>
      <c r="G31" s="104">
        <v>57</v>
      </c>
      <c r="H31" s="87">
        <f t="shared" si="49"/>
        <v>1</v>
      </c>
      <c r="I31" s="132">
        <v>69</v>
      </c>
      <c r="J31" s="133">
        <v>63</v>
      </c>
      <c r="K31" s="87">
        <f t="shared" si="50"/>
        <v>0.91304347826087</v>
      </c>
      <c r="L31" s="132">
        <v>57</v>
      </c>
      <c r="M31" s="133">
        <v>57</v>
      </c>
      <c r="N31" s="87">
        <f t="shared" si="51"/>
        <v>1</v>
      </c>
      <c r="O31" s="132">
        <v>66</v>
      </c>
      <c r="P31" s="133">
        <v>66</v>
      </c>
      <c r="Q31" s="87">
        <f t="shared" si="52"/>
        <v>1</v>
      </c>
      <c r="R31" s="132">
        <v>75</v>
      </c>
      <c r="S31" s="133">
        <v>74</v>
      </c>
      <c r="T31" s="87">
        <f t="shared" si="53"/>
        <v>0.986666666666667</v>
      </c>
      <c r="U31" s="86">
        <v>84</v>
      </c>
      <c r="V31" s="86">
        <v>84</v>
      </c>
      <c r="W31" s="87">
        <f t="shared" si="54"/>
        <v>1</v>
      </c>
      <c r="X31" s="86">
        <v>84</v>
      </c>
      <c r="Y31" s="86">
        <v>71</v>
      </c>
      <c r="Z31" s="87">
        <f t="shared" si="55"/>
        <v>0.845238095238095</v>
      </c>
      <c r="AA31" s="86">
        <v>87</v>
      </c>
      <c r="AB31" s="86">
        <v>84</v>
      </c>
      <c r="AC31" s="87">
        <f t="shared" si="56"/>
        <v>0.96551724137931</v>
      </c>
      <c r="AD31" s="86">
        <v>78</v>
      </c>
      <c r="AE31" s="86">
        <v>78</v>
      </c>
      <c r="AF31" s="87">
        <f t="shared" si="57"/>
        <v>1</v>
      </c>
      <c r="AG31" s="86">
        <v>87</v>
      </c>
      <c r="AH31" s="86">
        <v>87</v>
      </c>
      <c r="AI31" s="87">
        <f t="shared" si="58"/>
        <v>1</v>
      </c>
      <c r="AJ31" s="86">
        <v>81</v>
      </c>
      <c r="AK31" s="86">
        <v>81</v>
      </c>
      <c r="AL31" s="87">
        <f t="shared" si="59"/>
        <v>1</v>
      </c>
      <c r="AM31" s="86"/>
      <c r="AN31" s="86"/>
      <c r="AO31" s="148" t="e">
        <f t="shared" si="60"/>
        <v>#DIV/0!</v>
      </c>
    </row>
    <row r="32" ht="15.75" spans="1:41">
      <c r="A32" s="105" t="s">
        <v>55</v>
      </c>
      <c r="B32" s="93"/>
      <c r="C32" s="94">
        <f t="shared" si="61"/>
        <v>0</v>
      </c>
      <c r="D32" s="95">
        <f t="shared" si="62"/>
        <v>0</v>
      </c>
      <c r="E32" s="106" t="e">
        <f t="shared" si="48"/>
        <v>#DIV/0!</v>
      </c>
      <c r="F32" s="107"/>
      <c r="G32" s="107"/>
      <c r="H32" s="108" t="e">
        <f t="shared" si="49"/>
        <v>#DIV/0!</v>
      </c>
      <c r="I32" s="107"/>
      <c r="J32" s="107"/>
      <c r="K32" s="108" t="e">
        <f t="shared" si="50"/>
        <v>#DIV/0!</v>
      </c>
      <c r="L32" s="107"/>
      <c r="M32" s="107"/>
      <c r="N32" s="108" t="e">
        <f t="shared" si="51"/>
        <v>#DIV/0!</v>
      </c>
      <c r="O32" s="107"/>
      <c r="P32" s="107"/>
      <c r="Q32" s="108" t="e">
        <f t="shared" si="52"/>
        <v>#DIV/0!</v>
      </c>
      <c r="R32" s="107"/>
      <c r="S32" s="107"/>
      <c r="T32" s="139" t="e">
        <f t="shared" si="53"/>
        <v>#DIV/0!</v>
      </c>
      <c r="U32" s="140"/>
      <c r="V32" s="140"/>
      <c r="W32" s="139" t="e">
        <f t="shared" si="54"/>
        <v>#DIV/0!</v>
      </c>
      <c r="X32" s="140"/>
      <c r="Y32" s="140"/>
      <c r="Z32" s="108" t="e">
        <f t="shared" si="55"/>
        <v>#DIV/0!</v>
      </c>
      <c r="AA32" s="140"/>
      <c r="AB32" s="140"/>
      <c r="AC32" s="108" t="e">
        <f t="shared" si="56"/>
        <v>#DIV/0!</v>
      </c>
      <c r="AD32" s="141"/>
      <c r="AE32" s="141"/>
      <c r="AF32" s="108" t="e">
        <f t="shared" si="57"/>
        <v>#DIV/0!</v>
      </c>
      <c r="AG32" s="140"/>
      <c r="AH32" s="140"/>
      <c r="AI32" s="108" t="e">
        <f t="shared" si="58"/>
        <v>#DIV/0!</v>
      </c>
      <c r="AJ32" s="143"/>
      <c r="AK32" s="143"/>
      <c r="AL32" s="108" t="e">
        <f t="shared" si="59"/>
        <v>#DIV/0!</v>
      </c>
      <c r="AM32" s="144"/>
      <c r="AN32" s="144"/>
      <c r="AO32" s="151" t="e">
        <f t="shared" si="60"/>
        <v>#DIV/0!</v>
      </c>
    </row>
    <row r="34" ht="21" spans="3:5">
      <c r="C34" s="109"/>
      <c r="D34" s="110"/>
      <c r="E34" s="111" t="s">
        <v>60</v>
      </c>
    </row>
  </sheetData>
  <mergeCells count="35">
    <mergeCell ref="A2:AI2"/>
    <mergeCell ref="A3:AI3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C21:E21"/>
    <mergeCell ref="F21:H21"/>
    <mergeCell ref="I21:K21"/>
    <mergeCell ref="L21:N21"/>
    <mergeCell ref="O21:Q21"/>
    <mergeCell ref="R21:T21"/>
    <mergeCell ref="U21:W21"/>
    <mergeCell ref="X21:Z21"/>
    <mergeCell ref="AA21:AC21"/>
    <mergeCell ref="AD21:AF21"/>
    <mergeCell ref="AG21:AI21"/>
    <mergeCell ref="AJ21:AL21"/>
    <mergeCell ref="AM21:AO21"/>
    <mergeCell ref="A5:A6"/>
    <mergeCell ref="A7:A8"/>
    <mergeCell ref="A9:A10"/>
    <mergeCell ref="A11:A12"/>
    <mergeCell ref="A13:A14"/>
    <mergeCell ref="A21:A22"/>
    <mergeCell ref="A28:A2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2:K52"/>
  <sheetViews>
    <sheetView showGridLines="0" workbookViewId="0">
      <selection activeCell="M13" sqref="M13"/>
    </sheetView>
  </sheetViews>
  <sheetFormatPr defaultColWidth="11" defaultRowHeight="15"/>
  <sheetData>
    <row r="52" spans="1:11">
      <c r="A52" s="1" t="s">
        <v>61</v>
      </c>
      <c r="B52" s="1"/>
      <c r="C52" s="1"/>
      <c r="D52" s="1"/>
      <c r="E52" s="1"/>
      <c r="F52" s="1"/>
      <c r="G52" s="1"/>
      <c r="H52" s="1"/>
      <c r="I52" s="1"/>
      <c r="J52" s="1"/>
      <c r="K52" s="2"/>
    </row>
  </sheetData>
  <mergeCells count="1">
    <mergeCell ref="A52:J52"/>
  </mergeCells>
  <hyperlinks>
    <hyperlink ref="A52" r:id="rId2" display="https://public.tableau.com/app/profile/larissa.casanova/viz/TABLEROMONITORES/INICIO?publish=yes"/>
  </hyperlink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Ficha23_ocupacion_cama</vt:lpstr>
      <vt:lpstr>Ficha-Nº23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Juan Carlos Liviapoma Pacheco</cp:lastModifiedBy>
  <dcterms:created xsi:type="dcterms:W3CDTF">2022-01-31T20:46:00Z</dcterms:created>
  <dcterms:modified xsi:type="dcterms:W3CDTF">2026-01-14T05:47:40Z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4A1599ED675B44028EC7D6BEBC72137F_12</vt:lpwstr>
  </property>
  <property fmtid="{D5CDD505-2E9C-101B-9397-08002B2CF9AE}" pid="3" name="KSOProductBuildVer">
    <vt:lpwstr>3082-12.2.0.23196</vt:lpwstr>
  </property>
</Properties>
</file>