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.Gestion\GESTION_2025\12_DIC25_GESTION\"/>
    </mc:Choice>
  </mc:AlternateContent>
  <bookViews>
    <workbookView xWindow="0" yWindow="0" windowWidth="20490" windowHeight="7665"/>
  </bookViews>
  <sheets>
    <sheet name="FICHA28_DIC25" sheetId="1" r:id="rId1"/>
    <sheet name="Ficha28_definic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1" l="1"/>
  <c r="W18" i="1"/>
  <c r="W17" i="1"/>
  <c r="W16" i="1"/>
  <c r="W15" i="1"/>
  <c r="W14" i="1"/>
  <c r="W13" i="1"/>
  <c r="W12" i="1"/>
  <c r="W11" i="1"/>
  <c r="W10" i="1"/>
  <c r="W9" i="1"/>
  <c r="AO19" i="1" l="1"/>
  <c r="AO18" i="1"/>
  <c r="AO17" i="1"/>
  <c r="AO16" i="1"/>
  <c r="AO15" i="1"/>
  <c r="AO14" i="1"/>
  <c r="AO13" i="1"/>
  <c r="AO12" i="1"/>
  <c r="AO11" i="1"/>
  <c r="AO10" i="1"/>
  <c r="AO9" i="1"/>
  <c r="AL19" i="1"/>
  <c r="AL18" i="1"/>
  <c r="AL17" i="1"/>
  <c r="AL16" i="1"/>
  <c r="AL15" i="1"/>
  <c r="AL14" i="1"/>
  <c r="AL13" i="1"/>
  <c r="AL12" i="1"/>
  <c r="AL11" i="1"/>
  <c r="AL10" i="1"/>
  <c r="AL9" i="1"/>
  <c r="AI19" i="1"/>
  <c r="AI18" i="1"/>
  <c r="AI17" i="1"/>
  <c r="AI16" i="1"/>
  <c r="AI15" i="1"/>
  <c r="AI14" i="1"/>
  <c r="AI13" i="1"/>
  <c r="AI12" i="1"/>
  <c r="AI11" i="1"/>
  <c r="AI10" i="1"/>
  <c r="AI9" i="1"/>
  <c r="AF19" i="1"/>
  <c r="AF18" i="1"/>
  <c r="AF17" i="1"/>
  <c r="AF16" i="1"/>
  <c r="AF15" i="1"/>
  <c r="AF14" i="1"/>
  <c r="AF13" i="1"/>
  <c r="AF12" i="1"/>
  <c r="AF11" i="1"/>
  <c r="AF10" i="1"/>
  <c r="AF9" i="1"/>
  <c r="AC19" i="1"/>
  <c r="AC18" i="1"/>
  <c r="AC17" i="1"/>
  <c r="AC16" i="1"/>
  <c r="AC15" i="1"/>
  <c r="AC14" i="1"/>
  <c r="AC13" i="1"/>
  <c r="AC12" i="1"/>
  <c r="AC11" i="1"/>
  <c r="AC10" i="1"/>
  <c r="AC9" i="1"/>
  <c r="Z19" i="1"/>
  <c r="Z18" i="1"/>
  <c r="Z17" i="1"/>
  <c r="Z16" i="1"/>
  <c r="Z15" i="1"/>
  <c r="Z14" i="1"/>
  <c r="Z13" i="1"/>
  <c r="Z12" i="1"/>
  <c r="Z11" i="1"/>
  <c r="Z10" i="1"/>
  <c r="Z9" i="1"/>
  <c r="T19" i="1"/>
  <c r="T18" i="1"/>
  <c r="T17" i="1"/>
  <c r="T16" i="1"/>
  <c r="T15" i="1"/>
  <c r="T14" i="1"/>
  <c r="T13" i="1"/>
  <c r="T12" i="1"/>
  <c r="T11" i="1"/>
  <c r="T10" i="1"/>
  <c r="T9" i="1"/>
  <c r="Q19" i="1"/>
  <c r="Q18" i="1"/>
  <c r="Q17" i="1"/>
  <c r="Q16" i="1"/>
  <c r="Q15" i="1"/>
  <c r="Q14" i="1"/>
  <c r="Q13" i="1"/>
  <c r="Q12" i="1"/>
  <c r="Q11" i="1"/>
  <c r="Q10" i="1"/>
  <c r="Q9" i="1"/>
  <c r="N19" i="1"/>
  <c r="N18" i="1"/>
  <c r="N17" i="1"/>
  <c r="N16" i="1"/>
  <c r="N15" i="1"/>
  <c r="N14" i="1"/>
  <c r="N13" i="1"/>
  <c r="N12" i="1"/>
  <c r="N11" i="1"/>
  <c r="N10" i="1"/>
  <c r="N9" i="1"/>
  <c r="K19" i="1"/>
  <c r="K18" i="1"/>
  <c r="K17" i="1"/>
  <c r="K16" i="1"/>
  <c r="K15" i="1"/>
  <c r="K14" i="1"/>
  <c r="K13" i="1"/>
  <c r="K12" i="1"/>
  <c r="K11" i="1"/>
  <c r="K10" i="1"/>
  <c r="K9" i="1"/>
  <c r="H19" i="1"/>
  <c r="H18" i="1"/>
  <c r="H17" i="1"/>
  <c r="H16" i="1"/>
  <c r="H15" i="1"/>
  <c r="H14" i="1"/>
  <c r="H13" i="1"/>
  <c r="H12" i="1"/>
  <c r="H11" i="1"/>
  <c r="H10" i="1"/>
  <c r="H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D9" i="1"/>
  <c r="C9" i="1"/>
  <c r="E15" i="1" l="1"/>
  <c r="E18" i="1"/>
  <c r="E12" i="1"/>
  <c r="E10" i="1"/>
  <c r="E17" i="1"/>
  <c r="E14" i="1"/>
  <c r="E16" i="1"/>
  <c r="E19" i="1"/>
  <c r="E13" i="1"/>
  <c r="E11" i="1"/>
  <c r="E9" i="1"/>
</calcChain>
</file>

<file path=xl/sharedStrings.xml><?xml version="1.0" encoding="utf-8"?>
<sst xmlns="http://schemas.openxmlformats.org/spreadsheetml/2006/main" count="85" uniqueCount="50">
  <si>
    <t>Indicador de Gestion 2025</t>
  </si>
  <si>
    <t>RENAES</t>
  </si>
  <si>
    <t>112 C.S. NESTOR GAMBETTA (I-4)</t>
  </si>
  <si>
    <t>115 C.S. ACAPULCO (I-4)</t>
  </si>
  <si>
    <t>211 C.S.M.I. BELLAVISTA PERU - COREA (I-4)</t>
  </si>
  <si>
    <t>301 C.S.M.I. PACHACUTEC PERU - COREA (I-4)</t>
  </si>
  <si>
    <t>310 C.S. VILLA LOS REYES (I-4)</t>
  </si>
  <si>
    <t>313 C.S. MARQUEZ (I-4)</t>
  </si>
  <si>
    <t>001 HOSP. NAC. DANIEL A. CARRION (III-1)</t>
  </si>
  <si>
    <t>002 HOSP. SAN JOSE (II-2)</t>
  </si>
  <si>
    <t>004 HOSPITAL DE VENTANILLA (II-2)</t>
  </si>
  <si>
    <t>003 HOSPITAL DE REHABILITACION (II-E)</t>
  </si>
  <si>
    <t>00006228</t>
  </si>
  <si>
    <t>00006230</t>
  </si>
  <si>
    <t>00006249</t>
  </si>
  <si>
    <t>00007314</t>
  </si>
  <si>
    <t>00006256</t>
  </si>
  <si>
    <t>00006260</t>
  </si>
  <si>
    <t>00006238</t>
  </si>
  <si>
    <t>00006218</t>
  </si>
  <si>
    <t>00006219</t>
  </si>
  <si>
    <t>00007126</t>
  </si>
  <si>
    <t>00017883</t>
  </si>
  <si>
    <t>ESTABLECIMIENTO</t>
  </si>
  <si>
    <t>Ficha 28:  Utilizacion de consultorios externos</t>
  </si>
  <si>
    <r>
      <rPr>
        <b/>
        <u/>
        <sz val="11"/>
        <color theme="0"/>
        <rFont val="Calibri"/>
        <family val="2"/>
      </rPr>
      <t>NUM</t>
    </r>
    <r>
      <rPr>
        <b/>
        <sz val="11"/>
        <color theme="0"/>
        <rFont val="Calibri"/>
        <family val="2"/>
      </rPr>
      <t xml:space="preserve">
Nº de consultorios Funcionales</t>
    </r>
  </si>
  <si>
    <r>
      <rPr>
        <b/>
        <u/>
        <sz val="11"/>
        <color theme="0"/>
        <rFont val="Calibri"/>
        <family val="2"/>
      </rPr>
      <t>DEN</t>
    </r>
    <r>
      <rPr>
        <b/>
        <sz val="11"/>
        <color theme="0"/>
        <rFont val="Calibri"/>
        <family val="2"/>
      </rPr>
      <t xml:space="preserve">
Nº de consultorios Fisicos</t>
    </r>
  </si>
  <si>
    <t>Umbral: No aplica</t>
  </si>
  <si>
    <t>Logro esperado: Mayor o igual a 2 turnos (12 horas x dia)</t>
  </si>
  <si>
    <t>NUM/DEN</t>
  </si>
  <si>
    <t xml:space="preserve">Se evalua a establecimientos de nivel I-4 y hospitales 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</si>
  <si>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</si>
  <si>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</si>
  <si>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</si>
  <si>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</si>
  <si>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</si>
  <si>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</si>
  <si>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</si>
  <si>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</si>
  <si>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</si>
  <si>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</si>
  <si>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</si>
  <si>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</si>
  <si>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</si>
  <si>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NUM / DEN</t>
  </si>
  <si>
    <t>312 C.S. MI PERU (I-4)</t>
  </si>
  <si>
    <t>NOTA: EL CONSULTORIO FUNCIONAL ES IGUAL O MAYOR AL CONSULTORIO FISICO</t>
  </si>
  <si>
    <t xml:space="preserve">C.S. Bellavista y C.S. Mi Peru actualizo data de tramas consultorio fisico y funcional medicos desde enero a mayo </t>
  </si>
  <si>
    <t>C.s. Gambetta solo mayo considera consorio fisico y funcional de medicos</t>
  </si>
  <si>
    <t>Fuente: tramas SUSALUD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</si>
</sst>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0"/>
      <name val="Calibri"/>
      <family val="2"/>
    </font>
    <font>
      <b/>
      <u/>
      <sz val="11"/>
      <color theme="0"/>
      <name val="Calibri"/>
      <family val="2"/>
    </font>
    <font>
      <b/>
      <i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6"/>
      <color rgb="FFFF0000"/>
      <name val="Calibri"/>
      <family val="2"/>
    </font>
    <font>
      <b/>
      <sz val="9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4" fillId="0" borderId="13" xfId="0" quotePrefix="1" applyFont="1" applyFill="1" applyBorder="1"/>
    <xf numFmtId="0" fontId="4" fillId="0" borderId="14" xfId="0" quotePrefix="1" applyFont="1" applyFill="1" applyBorder="1"/>
    <xf numFmtId="0" fontId="4" fillId="0" borderId="15" xfId="0" quotePrefix="1" applyFont="1" applyFill="1" applyBorder="1"/>
    <xf numFmtId="0" fontId="4" fillId="0" borderId="16" xfId="0" quotePrefix="1" applyFont="1" applyFill="1" applyBorder="1"/>
    <xf numFmtId="0" fontId="4" fillId="0" borderId="13" xfId="0" quotePrefix="1" applyFont="1" applyFill="1" applyBorder="1" applyAlignment="1">
      <alignment horizontal="left" vertical="center"/>
    </xf>
    <xf numFmtId="0" fontId="4" fillId="0" borderId="12" xfId="0" quotePrefix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2" xfId="0" applyFont="1" applyFill="1" applyBorder="1"/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7" fillId="4" borderId="0" xfId="0" applyFont="1" applyFill="1"/>
    <xf numFmtId="0" fontId="5" fillId="2" borderId="2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0" xfId="0" applyFont="1" applyFill="1" applyBorder="1"/>
    <xf numFmtId="0" fontId="11" fillId="5" borderId="0" xfId="0" applyFont="1" applyFill="1"/>
    <xf numFmtId="0" fontId="0" fillId="5" borderId="0" xfId="0" applyFill="1"/>
    <xf numFmtId="0" fontId="10" fillId="6" borderId="31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28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5" fillId="0" borderId="15" xfId="0" applyFont="1" applyFill="1" applyBorder="1"/>
    <xf numFmtId="0" fontId="15" fillId="9" borderId="13" xfId="0" applyFont="1" applyFill="1" applyBorder="1"/>
    <xf numFmtId="0" fontId="4" fillId="0" borderId="34" xfId="0" applyFont="1" applyFill="1" applyBorder="1"/>
    <xf numFmtId="0" fontId="15" fillId="9" borderId="33" xfId="0" applyFont="1" applyFill="1" applyBorder="1"/>
    <xf numFmtId="0" fontId="15" fillId="0" borderId="10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0" fontId="15" fillId="8" borderId="7" xfId="0" applyFont="1" applyFill="1" applyBorder="1" applyAlignment="1">
      <alignment horizontal="center"/>
    </xf>
    <xf numFmtId="0" fontId="15" fillId="7" borderId="18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4" fillId="8" borderId="25" xfId="0" applyFont="1" applyFill="1" applyBorder="1" applyAlignment="1">
      <alignment horizontal="center"/>
    </xf>
    <xf numFmtId="0" fontId="13" fillId="8" borderId="13" xfId="0" applyFont="1" applyFill="1" applyBorder="1"/>
    <xf numFmtId="0" fontId="14" fillId="8" borderId="16" xfId="0" applyFont="1" applyFill="1" applyBorder="1"/>
    <xf numFmtId="0" fontId="15" fillId="8" borderId="24" xfId="0" applyFont="1" applyFill="1" applyBorder="1" applyAlignment="1">
      <alignment horizontal="center"/>
    </xf>
    <xf numFmtId="0" fontId="15" fillId="8" borderId="25" xfId="0" applyFont="1" applyFill="1" applyBorder="1" applyAlignment="1">
      <alignment horizontal="center"/>
    </xf>
    <xf numFmtId="0" fontId="4" fillId="8" borderId="32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0" borderId="0" xfId="0" applyFont="1" applyFill="1" applyBorder="1"/>
    <xf numFmtId="0" fontId="16" fillId="0" borderId="0" xfId="0" applyFont="1" applyFill="1" applyBorder="1"/>
    <xf numFmtId="0" fontId="4" fillId="0" borderId="35" xfId="0" quotePrefix="1" applyFont="1" applyFill="1" applyBorder="1"/>
    <xf numFmtId="0" fontId="4" fillId="0" borderId="35" xfId="0" applyFont="1" applyFill="1" applyBorder="1"/>
    <xf numFmtId="0" fontId="0" fillId="0" borderId="1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12" fillId="6" borderId="20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/>
    </xf>
    <xf numFmtId="164" fontId="12" fillId="6" borderId="26" xfId="0" applyNumberFormat="1" applyFont="1" applyFill="1" applyBorder="1" applyAlignment="1">
      <alignment horizontal="center"/>
    </xf>
    <xf numFmtId="164" fontId="17" fillId="10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196850</xdr:colOff>
      <xdr:row>0</xdr:row>
      <xdr:rowOff>193676</xdr:rowOff>
    </xdr:from>
    <xdr:to>
      <xdr:col>4</xdr:col>
      <xdr:colOff>447675</xdr:colOff>
      <xdr:row>1</xdr:row>
      <xdr:rowOff>222250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93676"/>
          <a:ext cx="1203325" cy="600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701675</xdr:colOff>
      <xdr:row>0</xdr:row>
      <xdr:rowOff>206376</xdr:rowOff>
    </xdr:from>
    <xdr:to>
      <xdr:col>6</xdr:col>
      <xdr:colOff>180607</xdr:colOff>
      <xdr:row>1</xdr:row>
      <xdr:rowOff>215900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6376"/>
          <a:ext cx="1104532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142878</xdr:colOff>
      <xdr:row>0</xdr:row>
      <xdr:rowOff>152401</xdr:rowOff>
    </xdr:from>
    <xdr:to>
      <xdr:col>8</xdr:col>
      <xdr:colOff>723900</xdr:colOff>
      <xdr:row>43</xdr:row>
      <xdr:rowOff>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8" y="152401"/>
          <a:ext cx="6677022" cy="803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showGridLines="0" tabSelected="1" zoomScale="70" zoomScaleNormal="70" workbookViewId="0">
      <pane xSplit="2" ySplit="8" topLeftCell="C10" activePane="bottomRight" state="frozen"/>
      <selection pane="topRight" activeCell="C1" sqref="C1"/>
      <selection pane="bottomLeft" activeCell="A9" sqref="A9"/>
      <selection pane="bottomRight" activeCell="H22" sqref="H22"/>
    </sheetView>
  </sheetViews>
  <sheetFormatPr baseColWidth="10" defaultRowHeight="15" x14ac:dyDescent="0.25"/>
  <cols>
    <col min="2" max="2" width="46.85546875" customWidth="1"/>
    <col min="3" max="4" width="14.28515625" customWidth="1"/>
    <col min="6" max="6" width="13" customWidth="1"/>
    <col min="7" max="7" width="12.42578125" customWidth="1"/>
    <col min="9" max="10" width="12.42578125" customWidth="1"/>
    <col min="12" max="12" width="12.5703125" customWidth="1"/>
    <col min="13" max="13" width="12.42578125" customWidth="1"/>
    <col min="15" max="15" width="12.7109375" customWidth="1"/>
    <col min="16" max="16" width="12" customWidth="1"/>
    <col min="18" max="18" width="13.28515625" customWidth="1"/>
    <col min="19" max="19" width="12" customWidth="1"/>
    <col min="21" max="21" width="13" customWidth="1"/>
    <col min="22" max="22" width="12.42578125" customWidth="1"/>
    <col min="24" max="24" width="13" customWidth="1"/>
    <col min="25" max="25" width="12.5703125" customWidth="1"/>
    <col min="27" max="27" width="12.5703125" customWidth="1"/>
    <col min="28" max="28" width="12.42578125" customWidth="1"/>
    <col min="30" max="30" width="13.28515625" customWidth="1"/>
    <col min="31" max="31" width="12" customWidth="1"/>
    <col min="33" max="33" width="12.42578125" customWidth="1"/>
    <col min="34" max="34" width="12" customWidth="1"/>
    <col min="36" max="36" width="12.7109375" customWidth="1"/>
    <col min="37" max="37" width="12.42578125" customWidth="1"/>
    <col min="39" max="39" width="13.140625" customWidth="1"/>
    <col min="40" max="40" width="12.42578125" customWidth="1"/>
  </cols>
  <sheetData>
    <row r="1" spans="1:41" ht="45" customHeight="1" x14ac:dyDescent="0.25">
      <c r="A1" s="98" t="s">
        <v>0</v>
      </c>
      <c r="B1" s="98"/>
      <c r="C1" s="98"/>
      <c r="F1" s="1"/>
      <c r="G1" s="1"/>
      <c r="H1" s="1"/>
      <c r="I1" s="1"/>
      <c r="J1" s="1"/>
      <c r="M1" s="1"/>
      <c r="N1" s="1"/>
      <c r="O1" s="1"/>
      <c r="P1" s="1"/>
      <c r="Q1" s="1"/>
      <c r="AB1" s="1"/>
      <c r="AC1" s="1"/>
      <c r="AD1" s="1"/>
      <c r="AE1" s="1"/>
    </row>
    <row r="2" spans="1:41" ht="34.5" customHeight="1" x14ac:dyDescent="0.25">
      <c r="A2" s="99" t="s">
        <v>24</v>
      </c>
      <c r="B2" s="99"/>
      <c r="C2" s="99"/>
      <c r="F2" s="1"/>
      <c r="G2" s="1"/>
      <c r="H2" s="1"/>
      <c r="I2" s="1"/>
      <c r="J2" s="1"/>
      <c r="M2" s="1"/>
      <c r="N2" s="1"/>
      <c r="O2" s="1"/>
      <c r="P2" s="1"/>
      <c r="Q2" s="1"/>
      <c r="AB2" s="1"/>
      <c r="AC2" s="1"/>
      <c r="AD2" s="1"/>
      <c r="AE2" s="1"/>
    </row>
    <row r="3" spans="1:41" ht="34.5" customHeight="1" x14ac:dyDescent="0.25">
      <c r="A3" s="8" t="s">
        <v>30</v>
      </c>
      <c r="F3" s="1"/>
      <c r="G3" s="1"/>
      <c r="H3" s="1"/>
      <c r="I3" s="1"/>
      <c r="J3" s="1"/>
      <c r="M3" s="1"/>
      <c r="N3" s="1"/>
      <c r="O3" s="1"/>
      <c r="P3" s="1"/>
      <c r="Q3" s="1"/>
      <c r="AB3" s="1"/>
      <c r="AC3" s="1"/>
      <c r="AD3" s="1"/>
      <c r="AE3" s="1"/>
    </row>
    <row r="4" spans="1:41" ht="15.75" x14ac:dyDescent="0.25">
      <c r="A4" s="36" t="s">
        <v>27</v>
      </c>
      <c r="B4" s="36"/>
    </row>
    <row r="5" spans="1:41" ht="15.75" x14ac:dyDescent="0.25">
      <c r="A5" s="36" t="s">
        <v>28</v>
      </c>
      <c r="B5" s="36"/>
    </row>
    <row r="6" spans="1:41" ht="19.5" customHeight="1" thickBot="1" x14ac:dyDescent="0.3"/>
    <row r="7" spans="1:41" ht="19.5" customHeight="1" thickBot="1" x14ac:dyDescent="0.3">
      <c r="C7" s="95" t="s">
        <v>31</v>
      </c>
      <c r="D7" s="96"/>
      <c r="E7" s="97"/>
      <c r="F7" s="95" t="s">
        <v>32</v>
      </c>
      <c r="G7" s="96"/>
      <c r="H7" s="97"/>
      <c r="I7" s="95" t="s">
        <v>33</v>
      </c>
      <c r="J7" s="96"/>
      <c r="K7" s="97"/>
      <c r="L7" s="95" t="s">
        <v>34</v>
      </c>
      <c r="M7" s="96"/>
      <c r="N7" s="97"/>
      <c r="O7" s="95" t="s">
        <v>35</v>
      </c>
      <c r="P7" s="96"/>
      <c r="Q7" s="97"/>
      <c r="R7" s="95" t="s">
        <v>36</v>
      </c>
      <c r="S7" s="96"/>
      <c r="T7" s="97"/>
      <c r="U7" s="95" t="s">
        <v>37</v>
      </c>
      <c r="V7" s="96"/>
      <c r="W7" s="97"/>
      <c r="X7" s="95" t="s">
        <v>38</v>
      </c>
      <c r="Y7" s="96"/>
      <c r="Z7" s="97"/>
      <c r="AA7" s="95" t="s">
        <v>39</v>
      </c>
      <c r="AB7" s="96"/>
      <c r="AC7" s="97"/>
      <c r="AD7" s="95" t="s">
        <v>40</v>
      </c>
      <c r="AE7" s="96"/>
      <c r="AF7" s="97"/>
      <c r="AG7" s="95" t="s">
        <v>41</v>
      </c>
      <c r="AH7" s="96"/>
      <c r="AI7" s="97"/>
      <c r="AJ7" s="95" t="s">
        <v>42</v>
      </c>
      <c r="AK7" s="96"/>
      <c r="AL7" s="97"/>
      <c r="AM7" s="95" t="s">
        <v>43</v>
      </c>
      <c r="AN7" s="96"/>
      <c r="AO7" s="97"/>
    </row>
    <row r="8" spans="1:41" ht="60.75" thickBot="1" x14ac:dyDescent="0.3">
      <c r="A8" s="37" t="s">
        <v>1</v>
      </c>
      <c r="B8" s="37" t="s">
        <v>23</v>
      </c>
      <c r="C8" s="26" t="s">
        <v>25</v>
      </c>
      <c r="D8" s="27" t="s">
        <v>26</v>
      </c>
      <c r="E8" s="24" t="s">
        <v>44</v>
      </c>
      <c r="F8" s="17" t="s">
        <v>25</v>
      </c>
      <c r="G8" s="18" t="s">
        <v>26</v>
      </c>
      <c r="H8" s="19" t="s">
        <v>29</v>
      </c>
      <c r="I8" s="17" t="s">
        <v>25</v>
      </c>
      <c r="J8" s="18" t="s">
        <v>26</v>
      </c>
      <c r="K8" s="19" t="s">
        <v>29</v>
      </c>
      <c r="L8" s="17" t="s">
        <v>25</v>
      </c>
      <c r="M8" s="18" t="s">
        <v>26</v>
      </c>
      <c r="N8" s="19" t="s">
        <v>29</v>
      </c>
      <c r="O8" s="17" t="s">
        <v>25</v>
      </c>
      <c r="P8" s="18" t="s">
        <v>26</v>
      </c>
      <c r="Q8" s="19" t="s">
        <v>29</v>
      </c>
      <c r="R8" s="17" t="s">
        <v>25</v>
      </c>
      <c r="S8" s="18" t="s">
        <v>26</v>
      </c>
      <c r="T8" s="19" t="s">
        <v>29</v>
      </c>
      <c r="U8" s="17" t="s">
        <v>25</v>
      </c>
      <c r="V8" s="18" t="s">
        <v>26</v>
      </c>
      <c r="W8" s="19" t="s">
        <v>29</v>
      </c>
      <c r="X8" s="17" t="s">
        <v>25</v>
      </c>
      <c r="Y8" s="18" t="s">
        <v>26</v>
      </c>
      <c r="Z8" s="19" t="s">
        <v>29</v>
      </c>
      <c r="AA8" s="17" t="s">
        <v>25</v>
      </c>
      <c r="AB8" s="18" t="s">
        <v>26</v>
      </c>
      <c r="AC8" s="19" t="s">
        <v>29</v>
      </c>
      <c r="AD8" s="17" t="s">
        <v>25</v>
      </c>
      <c r="AE8" s="18" t="s">
        <v>26</v>
      </c>
      <c r="AF8" s="19" t="s">
        <v>29</v>
      </c>
      <c r="AG8" s="17" t="s">
        <v>25</v>
      </c>
      <c r="AH8" s="18" t="s">
        <v>26</v>
      </c>
      <c r="AI8" s="19" t="s">
        <v>29</v>
      </c>
      <c r="AJ8" s="17" t="s">
        <v>25</v>
      </c>
      <c r="AK8" s="18" t="s">
        <v>26</v>
      </c>
      <c r="AL8" s="19" t="s">
        <v>29</v>
      </c>
      <c r="AM8" s="17" t="s">
        <v>25</v>
      </c>
      <c r="AN8" s="18" t="s">
        <v>26</v>
      </c>
      <c r="AO8" s="19" t="s">
        <v>29</v>
      </c>
    </row>
    <row r="9" spans="1:41" x14ac:dyDescent="0.25">
      <c r="A9" s="5" t="s">
        <v>12</v>
      </c>
      <c r="B9" s="67" t="s">
        <v>2</v>
      </c>
      <c r="C9" s="56">
        <f>F9+I9+L9+O9+R9+U9+X9+AA9+AD9+AG9+AJ9+AM9</f>
        <v>244</v>
      </c>
      <c r="D9" s="54">
        <f>G9+J9+M9+P9+S9+V9+Y9+AB9+AE9+AH9+AK9+AN9</f>
        <v>176</v>
      </c>
      <c r="E9" s="100">
        <f>IFERROR(C9/D9,"0,0")</f>
        <v>1.3863636363636365</v>
      </c>
      <c r="F9" s="53">
        <v>19</v>
      </c>
      <c r="G9" s="54">
        <v>22</v>
      </c>
      <c r="H9" s="39">
        <f>IFERROR(F9/G9,"0,0")</f>
        <v>0.86363636363636365</v>
      </c>
      <c r="I9" s="55">
        <v>19</v>
      </c>
      <c r="J9" s="54">
        <v>22</v>
      </c>
      <c r="K9" s="39">
        <f>IFERROR(I9/J9,"0,0")</f>
        <v>0.86363636363636365</v>
      </c>
      <c r="L9" s="55">
        <v>19</v>
      </c>
      <c r="M9" s="54">
        <v>22</v>
      </c>
      <c r="N9" s="39">
        <f>IFERROR(L9/M9,"0,0")</f>
        <v>0.86363636363636365</v>
      </c>
      <c r="O9" s="55">
        <v>19</v>
      </c>
      <c r="P9" s="54">
        <v>22</v>
      </c>
      <c r="Q9" s="39">
        <f>IFERROR(O9/P9,"0,0")</f>
        <v>0.86363636363636365</v>
      </c>
      <c r="R9" s="75">
        <v>21</v>
      </c>
      <c r="S9" s="76">
        <v>11</v>
      </c>
      <c r="T9" s="39">
        <f>IFERROR(R9/S9,"0,0")</f>
        <v>1.9090909090909092</v>
      </c>
      <c r="U9" s="11">
        <v>21</v>
      </c>
      <c r="V9" s="21">
        <v>11</v>
      </c>
      <c r="W9" s="39">
        <f>IFERROR(U9/V9,"0,0")</f>
        <v>1.9090909090909092</v>
      </c>
      <c r="X9" s="11">
        <v>21</v>
      </c>
      <c r="Y9" s="21">
        <v>11</v>
      </c>
      <c r="Z9" s="39">
        <f>IFERROR(X9/Y9,"0,0")</f>
        <v>1.9090909090909092</v>
      </c>
      <c r="AA9" s="11">
        <v>21</v>
      </c>
      <c r="AB9" s="21">
        <v>11</v>
      </c>
      <c r="AC9" s="39">
        <f>IFERROR(AA9/AB9,"0,0")</f>
        <v>1.9090909090909092</v>
      </c>
      <c r="AD9" s="11">
        <v>21</v>
      </c>
      <c r="AE9" s="21">
        <v>11</v>
      </c>
      <c r="AF9" s="39">
        <f>IFERROR(AD9/AE9,"0,0")</f>
        <v>1.9090909090909092</v>
      </c>
      <c r="AG9" s="11">
        <v>21</v>
      </c>
      <c r="AH9" s="21">
        <v>11</v>
      </c>
      <c r="AI9" s="39">
        <f>IFERROR(AG9/AH9,"0,0")</f>
        <v>1.9090909090909092</v>
      </c>
      <c r="AJ9" s="11">
        <v>21</v>
      </c>
      <c r="AK9" s="21">
        <v>11</v>
      </c>
      <c r="AL9" s="39">
        <f>IFERROR(AJ9/AK9,"0,0")</f>
        <v>1.9090909090909092</v>
      </c>
      <c r="AM9" s="11">
        <v>21</v>
      </c>
      <c r="AN9" s="21">
        <v>11</v>
      </c>
      <c r="AO9" s="39">
        <f>IFERROR(AM9/AN9,"0,0")</f>
        <v>1.9090909090909092</v>
      </c>
    </row>
    <row r="10" spans="1:41" ht="15.75" thickBot="1" x14ac:dyDescent="0.3">
      <c r="A10" s="2" t="s">
        <v>13</v>
      </c>
      <c r="B10" s="66" t="s">
        <v>3</v>
      </c>
      <c r="C10" s="22">
        <f t="shared" ref="C10:C19" si="0">F10+I10+L10+O10+R10+U10+X10+AA10+AD10+AG10+AJ10+AM10</f>
        <v>228</v>
      </c>
      <c r="D10" s="23">
        <f t="shared" ref="D10:D19" si="1">G10+J10+M10+P10+S10+V10+Y10+AB10+AE10+AH10+AK10+AN10</f>
        <v>228</v>
      </c>
      <c r="E10" s="101">
        <f t="shared" ref="E10:E19" si="2">IFERROR(C10/D10,"0,0")</f>
        <v>1</v>
      </c>
      <c r="F10" s="29">
        <v>19</v>
      </c>
      <c r="G10" s="23">
        <v>19</v>
      </c>
      <c r="H10" s="40">
        <f t="shared" ref="H10:H19" si="3">IFERROR(F10/G10,"0,0")</f>
        <v>1</v>
      </c>
      <c r="I10" s="10">
        <v>19</v>
      </c>
      <c r="J10" s="23">
        <v>19</v>
      </c>
      <c r="K10" s="40">
        <f t="shared" ref="K10:K19" si="4">IFERROR(I10/J10,"0,0")</f>
        <v>1</v>
      </c>
      <c r="L10" s="10">
        <v>19</v>
      </c>
      <c r="M10" s="23">
        <v>19</v>
      </c>
      <c r="N10" s="40">
        <f t="shared" ref="N10:N19" si="5">IFERROR(L10/M10,"0,0")</f>
        <v>1</v>
      </c>
      <c r="O10" s="10">
        <v>19</v>
      </c>
      <c r="P10" s="23">
        <v>19</v>
      </c>
      <c r="Q10" s="40">
        <f t="shared" ref="Q10:Q19" si="6">IFERROR(O10/P10,"0,0")</f>
        <v>1</v>
      </c>
      <c r="R10" s="10">
        <v>19</v>
      </c>
      <c r="S10" s="23">
        <v>19</v>
      </c>
      <c r="T10" s="40">
        <f t="shared" ref="T10:T19" si="7">IFERROR(R10/S10,"0,0")</f>
        <v>1</v>
      </c>
      <c r="U10" s="10">
        <v>19</v>
      </c>
      <c r="V10" s="23">
        <v>19</v>
      </c>
      <c r="W10" s="40">
        <f t="shared" ref="W10:W19" si="8">IFERROR(U10/V10,"0,0")</f>
        <v>1</v>
      </c>
      <c r="X10" s="10">
        <v>19</v>
      </c>
      <c r="Y10" s="23">
        <v>19</v>
      </c>
      <c r="Z10" s="33">
        <f t="shared" ref="Z10:Z19" si="9">IFERROR(X10/Y10,"0,0")</f>
        <v>1</v>
      </c>
      <c r="AA10" s="10">
        <v>19</v>
      </c>
      <c r="AB10" s="23">
        <v>19</v>
      </c>
      <c r="AC10" s="33">
        <f t="shared" ref="AC10:AC19" si="10">IFERROR(AA10/AB10,"0,0")</f>
        <v>1</v>
      </c>
      <c r="AD10" s="10">
        <v>19</v>
      </c>
      <c r="AE10" s="23">
        <v>19</v>
      </c>
      <c r="AF10" s="33">
        <f t="shared" ref="AF10:AF19" si="11">IFERROR(AD10/AE10,"0,0")</f>
        <v>1</v>
      </c>
      <c r="AG10" s="10">
        <v>19</v>
      </c>
      <c r="AH10" s="23">
        <v>19</v>
      </c>
      <c r="AI10" s="33">
        <f t="shared" ref="AI10:AI19" si="12">IFERROR(AG10/AH10,"0,0")</f>
        <v>1</v>
      </c>
      <c r="AJ10" s="10">
        <v>19</v>
      </c>
      <c r="AK10" s="23">
        <v>19</v>
      </c>
      <c r="AL10" s="40">
        <f t="shared" ref="AL10:AL19" si="13">IFERROR(AJ10/AK10,"0,0")</f>
        <v>1</v>
      </c>
      <c r="AM10" s="10">
        <v>19</v>
      </c>
      <c r="AN10" s="23">
        <v>19</v>
      </c>
      <c r="AO10" s="40">
        <f t="shared" ref="AO10:AO19" si="14">IFERROR(AM10/AN10,"0,0")</f>
        <v>1</v>
      </c>
    </row>
    <row r="11" spans="1:41" ht="15.75" thickBot="1" x14ac:dyDescent="0.3">
      <c r="A11" s="2" t="s">
        <v>14</v>
      </c>
      <c r="B11" s="79" t="s">
        <v>4</v>
      </c>
      <c r="C11" s="84">
        <f t="shared" si="0"/>
        <v>160</v>
      </c>
      <c r="D11" s="78">
        <f t="shared" si="1"/>
        <v>120</v>
      </c>
      <c r="E11" s="102">
        <f t="shared" si="2"/>
        <v>1.3333333333333333</v>
      </c>
      <c r="F11" s="83">
        <v>12</v>
      </c>
      <c r="G11" s="78">
        <v>10</v>
      </c>
      <c r="H11" s="41">
        <f t="shared" si="3"/>
        <v>1.2</v>
      </c>
      <c r="I11" s="77">
        <v>12</v>
      </c>
      <c r="J11" s="78">
        <v>10</v>
      </c>
      <c r="K11" s="41">
        <f t="shared" si="4"/>
        <v>1.2</v>
      </c>
      <c r="L11" s="77">
        <v>12</v>
      </c>
      <c r="M11" s="78">
        <v>10</v>
      </c>
      <c r="N11" s="41">
        <f t="shared" si="5"/>
        <v>1.2</v>
      </c>
      <c r="O11" s="77">
        <v>12</v>
      </c>
      <c r="P11" s="78">
        <v>10</v>
      </c>
      <c r="Q11" s="41">
        <f t="shared" si="6"/>
        <v>1.2</v>
      </c>
      <c r="R11" s="81">
        <v>12</v>
      </c>
      <c r="S11" s="82">
        <v>10</v>
      </c>
      <c r="T11" s="41">
        <f t="shared" si="7"/>
        <v>1.2</v>
      </c>
      <c r="U11" s="31">
        <v>12</v>
      </c>
      <c r="V11" s="30">
        <v>10</v>
      </c>
      <c r="W11" s="41">
        <f t="shared" si="8"/>
        <v>1.2</v>
      </c>
      <c r="X11" s="31">
        <v>12</v>
      </c>
      <c r="Y11" s="30">
        <v>10</v>
      </c>
      <c r="Z11" s="34">
        <f t="shared" si="9"/>
        <v>1.2</v>
      </c>
      <c r="AA11" s="31">
        <v>12</v>
      </c>
      <c r="AB11" s="30">
        <v>10</v>
      </c>
      <c r="AC11" s="34">
        <f t="shared" si="10"/>
        <v>1.2</v>
      </c>
      <c r="AD11" s="31">
        <v>12</v>
      </c>
      <c r="AE11" s="30">
        <v>10</v>
      </c>
      <c r="AF11" s="34">
        <f t="shared" si="11"/>
        <v>1.2</v>
      </c>
      <c r="AG11" s="31">
        <v>12</v>
      </c>
      <c r="AH11" s="30">
        <v>10</v>
      </c>
      <c r="AI11" s="34">
        <f t="shared" si="12"/>
        <v>1.2</v>
      </c>
      <c r="AJ11" s="31">
        <v>20</v>
      </c>
      <c r="AK11" s="30">
        <v>10</v>
      </c>
      <c r="AL11" s="41">
        <f t="shared" si="13"/>
        <v>2</v>
      </c>
      <c r="AM11" s="31">
        <v>20</v>
      </c>
      <c r="AN11" s="30">
        <v>10</v>
      </c>
      <c r="AO11" s="41">
        <f t="shared" si="14"/>
        <v>2</v>
      </c>
    </row>
    <row r="12" spans="1:41" ht="15.75" thickBot="1" x14ac:dyDescent="0.3">
      <c r="A12" s="3" t="s">
        <v>15</v>
      </c>
      <c r="B12" s="12" t="s">
        <v>5</v>
      </c>
      <c r="C12" s="20">
        <f t="shared" si="0"/>
        <v>156</v>
      </c>
      <c r="D12" s="21">
        <f t="shared" si="1"/>
        <v>156</v>
      </c>
      <c r="E12" s="101">
        <f t="shared" si="2"/>
        <v>1</v>
      </c>
      <c r="F12" s="28">
        <v>13</v>
      </c>
      <c r="G12" s="21">
        <v>13</v>
      </c>
      <c r="H12" s="39">
        <f t="shared" si="3"/>
        <v>1</v>
      </c>
      <c r="I12" s="11">
        <v>13</v>
      </c>
      <c r="J12" s="21">
        <v>13</v>
      </c>
      <c r="K12" s="39">
        <f t="shared" si="4"/>
        <v>1</v>
      </c>
      <c r="L12" s="11">
        <v>13</v>
      </c>
      <c r="M12" s="21">
        <v>13</v>
      </c>
      <c r="N12" s="39">
        <f t="shared" si="5"/>
        <v>1</v>
      </c>
      <c r="O12" s="11">
        <v>13</v>
      </c>
      <c r="P12" s="21">
        <v>13</v>
      </c>
      <c r="Q12" s="39">
        <f t="shared" si="6"/>
        <v>1</v>
      </c>
      <c r="R12" s="11">
        <v>13</v>
      </c>
      <c r="S12" s="21">
        <v>13</v>
      </c>
      <c r="T12" s="39">
        <f t="shared" si="7"/>
        <v>1</v>
      </c>
      <c r="U12" s="11">
        <v>13</v>
      </c>
      <c r="V12" s="21">
        <v>13</v>
      </c>
      <c r="W12" s="39">
        <f t="shared" si="8"/>
        <v>1</v>
      </c>
      <c r="X12" s="11">
        <v>13</v>
      </c>
      <c r="Y12" s="21">
        <v>13</v>
      </c>
      <c r="Z12" s="32">
        <f t="shared" si="9"/>
        <v>1</v>
      </c>
      <c r="AA12" s="11">
        <v>13</v>
      </c>
      <c r="AB12" s="21">
        <v>13</v>
      </c>
      <c r="AC12" s="32">
        <f t="shared" si="10"/>
        <v>1</v>
      </c>
      <c r="AD12" s="11">
        <v>13</v>
      </c>
      <c r="AE12" s="21">
        <v>13</v>
      </c>
      <c r="AF12" s="32">
        <f t="shared" si="11"/>
        <v>1</v>
      </c>
      <c r="AG12" s="11">
        <v>13</v>
      </c>
      <c r="AH12" s="21">
        <v>13</v>
      </c>
      <c r="AI12" s="32">
        <f t="shared" si="12"/>
        <v>1</v>
      </c>
      <c r="AJ12" s="11">
        <v>13</v>
      </c>
      <c r="AK12" s="21">
        <v>13</v>
      </c>
      <c r="AL12" s="39">
        <f t="shared" si="13"/>
        <v>1</v>
      </c>
      <c r="AM12" s="11">
        <v>13</v>
      </c>
      <c r="AN12" s="21">
        <v>13</v>
      </c>
      <c r="AO12" s="39">
        <f t="shared" si="14"/>
        <v>1</v>
      </c>
    </row>
    <row r="13" spans="1:41" x14ac:dyDescent="0.25">
      <c r="A13" s="4" t="s">
        <v>16</v>
      </c>
      <c r="B13" s="64" t="s">
        <v>6</v>
      </c>
      <c r="C13" s="16">
        <f t="shared" si="0"/>
        <v>408</v>
      </c>
      <c r="D13" s="15">
        <f t="shared" si="1"/>
        <v>204</v>
      </c>
      <c r="E13" s="103">
        <f t="shared" si="2"/>
        <v>2</v>
      </c>
      <c r="F13" s="68">
        <v>34</v>
      </c>
      <c r="G13" s="69">
        <v>17</v>
      </c>
      <c r="H13" s="42">
        <f t="shared" si="3"/>
        <v>2</v>
      </c>
      <c r="I13" s="68">
        <v>34</v>
      </c>
      <c r="J13" s="69">
        <v>17</v>
      </c>
      <c r="K13" s="42">
        <f t="shared" si="4"/>
        <v>2</v>
      </c>
      <c r="L13" s="68">
        <v>34</v>
      </c>
      <c r="M13" s="69">
        <v>17</v>
      </c>
      <c r="N13" s="42">
        <f t="shared" si="5"/>
        <v>2</v>
      </c>
      <c r="O13" s="9">
        <v>34</v>
      </c>
      <c r="P13" s="15">
        <v>17</v>
      </c>
      <c r="Q13" s="42">
        <f t="shared" si="6"/>
        <v>2</v>
      </c>
      <c r="R13" s="9">
        <v>34</v>
      </c>
      <c r="S13" s="15">
        <v>17</v>
      </c>
      <c r="T13" s="42">
        <f t="shared" si="7"/>
        <v>2</v>
      </c>
      <c r="U13" s="9">
        <v>34</v>
      </c>
      <c r="V13" s="15">
        <v>17</v>
      </c>
      <c r="W13" s="42">
        <f t="shared" si="8"/>
        <v>2</v>
      </c>
      <c r="X13" s="9">
        <v>34</v>
      </c>
      <c r="Y13" s="15">
        <v>17</v>
      </c>
      <c r="Z13" s="35">
        <f t="shared" si="9"/>
        <v>2</v>
      </c>
      <c r="AA13" s="9">
        <v>34</v>
      </c>
      <c r="AB13" s="15">
        <v>17</v>
      </c>
      <c r="AC13" s="35">
        <f t="shared" si="10"/>
        <v>2</v>
      </c>
      <c r="AD13" s="9">
        <v>34</v>
      </c>
      <c r="AE13" s="15">
        <v>17</v>
      </c>
      <c r="AF13" s="35">
        <f t="shared" si="11"/>
        <v>2</v>
      </c>
      <c r="AG13" s="9">
        <v>34</v>
      </c>
      <c r="AH13" s="15">
        <v>17</v>
      </c>
      <c r="AI13" s="35">
        <f t="shared" si="12"/>
        <v>2</v>
      </c>
      <c r="AJ13" s="9">
        <v>34</v>
      </c>
      <c r="AK13" s="15">
        <v>17</v>
      </c>
      <c r="AL13" s="42">
        <f t="shared" si="13"/>
        <v>2</v>
      </c>
      <c r="AM13" s="9">
        <v>34</v>
      </c>
      <c r="AN13" s="15">
        <v>17</v>
      </c>
      <c r="AO13" s="42">
        <f t="shared" si="14"/>
        <v>2</v>
      </c>
    </row>
    <row r="14" spans="1:41" ht="15.75" thickBot="1" x14ac:dyDescent="0.3">
      <c r="A14" s="5" t="s">
        <v>17</v>
      </c>
      <c r="B14" s="80" t="s">
        <v>45</v>
      </c>
      <c r="C14" s="70">
        <f t="shared" si="0"/>
        <v>120</v>
      </c>
      <c r="D14" s="71">
        <f t="shared" si="1"/>
        <v>120</v>
      </c>
      <c r="E14" s="101">
        <f t="shared" si="2"/>
        <v>1</v>
      </c>
      <c r="F14" s="72">
        <v>10</v>
      </c>
      <c r="G14" s="71">
        <v>10</v>
      </c>
      <c r="H14" s="42">
        <f t="shared" si="3"/>
        <v>1</v>
      </c>
      <c r="I14" s="72">
        <v>10</v>
      </c>
      <c r="J14" s="71">
        <v>10</v>
      </c>
      <c r="K14" s="42">
        <f t="shared" si="4"/>
        <v>1</v>
      </c>
      <c r="L14" s="72">
        <v>10</v>
      </c>
      <c r="M14" s="71">
        <v>10</v>
      </c>
      <c r="N14" s="42">
        <f t="shared" si="5"/>
        <v>1</v>
      </c>
      <c r="O14" s="72">
        <v>10</v>
      </c>
      <c r="P14" s="71">
        <v>10</v>
      </c>
      <c r="Q14" s="42">
        <f t="shared" si="6"/>
        <v>1</v>
      </c>
      <c r="R14" s="73">
        <v>10</v>
      </c>
      <c r="S14" s="74">
        <v>10</v>
      </c>
      <c r="T14" s="42">
        <f t="shared" si="7"/>
        <v>1</v>
      </c>
      <c r="U14" s="9">
        <v>10</v>
      </c>
      <c r="V14" s="15">
        <v>10</v>
      </c>
      <c r="W14" s="42">
        <f t="shared" si="8"/>
        <v>1</v>
      </c>
      <c r="X14" s="9">
        <v>10</v>
      </c>
      <c r="Y14" s="15">
        <v>10</v>
      </c>
      <c r="Z14" s="35">
        <f t="shared" si="9"/>
        <v>1</v>
      </c>
      <c r="AA14" s="9">
        <v>10</v>
      </c>
      <c r="AB14" s="15">
        <v>10</v>
      </c>
      <c r="AC14" s="35">
        <f t="shared" si="10"/>
        <v>1</v>
      </c>
      <c r="AD14" s="9">
        <v>10</v>
      </c>
      <c r="AE14" s="15">
        <v>10</v>
      </c>
      <c r="AF14" s="35">
        <f t="shared" si="11"/>
        <v>1</v>
      </c>
      <c r="AG14" s="9">
        <v>10</v>
      </c>
      <c r="AH14" s="15">
        <v>10</v>
      </c>
      <c r="AI14" s="35">
        <f t="shared" si="12"/>
        <v>1</v>
      </c>
      <c r="AJ14" s="9">
        <v>10</v>
      </c>
      <c r="AK14" s="15">
        <v>10</v>
      </c>
      <c r="AL14" s="42">
        <f t="shared" si="13"/>
        <v>1</v>
      </c>
      <c r="AM14" s="9">
        <v>10</v>
      </c>
      <c r="AN14" s="15">
        <v>10</v>
      </c>
      <c r="AO14" s="42">
        <f t="shared" si="14"/>
        <v>1</v>
      </c>
    </row>
    <row r="15" spans="1:41" ht="15.75" thickBot="1" x14ac:dyDescent="0.3">
      <c r="A15" s="6" t="s">
        <v>18</v>
      </c>
      <c r="B15" s="65" t="s">
        <v>7</v>
      </c>
      <c r="C15" s="57">
        <f t="shared" si="0"/>
        <v>168</v>
      </c>
      <c r="D15" s="58">
        <f t="shared" si="1"/>
        <v>180</v>
      </c>
      <c r="E15" s="101">
        <f t="shared" si="2"/>
        <v>0.93333333333333335</v>
      </c>
      <c r="F15" s="59">
        <v>14</v>
      </c>
      <c r="G15" s="60">
        <v>15</v>
      </c>
      <c r="H15" s="40">
        <f t="shared" si="3"/>
        <v>0.93333333333333335</v>
      </c>
      <c r="I15" s="61">
        <v>14</v>
      </c>
      <c r="J15" s="60">
        <v>15</v>
      </c>
      <c r="K15" s="40">
        <f t="shared" si="4"/>
        <v>0.93333333333333335</v>
      </c>
      <c r="L15" s="61">
        <v>14</v>
      </c>
      <c r="M15" s="60">
        <v>15</v>
      </c>
      <c r="N15" s="40">
        <f t="shared" si="5"/>
        <v>0.93333333333333335</v>
      </c>
      <c r="O15" s="61">
        <v>14</v>
      </c>
      <c r="P15" s="60">
        <v>15</v>
      </c>
      <c r="Q15" s="40">
        <f t="shared" si="6"/>
        <v>0.93333333333333335</v>
      </c>
      <c r="R15" s="61">
        <v>14</v>
      </c>
      <c r="S15" s="60">
        <v>15</v>
      </c>
      <c r="T15" s="40">
        <f t="shared" si="7"/>
        <v>0.93333333333333335</v>
      </c>
      <c r="U15" s="61">
        <v>14</v>
      </c>
      <c r="V15" s="60">
        <v>15</v>
      </c>
      <c r="W15" s="40">
        <f t="shared" si="8"/>
        <v>0.93333333333333335</v>
      </c>
      <c r="X15" s="61">
        <v>14</v>
      </c>
      <c r="Y15" s="60">
        <v>15</v>
      </c>
      <c r="Z15" s="40">
        <f t="shared" si="9"/>
        <v>0.93333333333333335</v>
      </c>
      <c r="AA15" s="61">
        <v>14</v>
      </c>
      <c r="AB15" s="60">
        <v>15</v>
      </c>
      <c r="AC15" s="40">
        <f t="shared" si="10"/>
        <v>0.93333333333333335</v>
      </c>
      <c r="AD15" s="61">
        <v>14</v>
      </c>
      <c r="AE15" s="60">
        <v>15</v>
      </c>
      <c r="AF15" s="40">
        <f t="shared" si="11"/>
        <v>0.93333333333333335</v>
      </c>
      <c r="AG15" s="61">
        <v>14</v>
      </c>
      <c r="AH15" s="60">
        <v>15</v>
      </c>
      <c r="AI15" s="40">
        <f t="shared" si="12"/>
        <v>0.93333333333333335</v>
      </c>
      <c r="AJ15" s="61">
        <v>14</v>
      </c>
      <c r="AK15" s="60">
        <v>15</v>
      </c>
      <c r="AL15" s="40">
        <f t="shared" si="13"/>
        <v>0.93333333333333335</v>
      </c>
      <c r="AM15" s="61">
        <v>14</v>
      </c>
      <c r="AN15" s="60">
        <v>15</v>
      </c>
      <c r="AO15" s="40">
        <f t="shared" si="14"/>
        <v>0.93333333333333335</v>
      </c>
    </row>
    <row r="16" spans="1:41" ht="15.75" thickBot="1" x14ac:dyDescent="0.3">
      <c r="A16" s="87" t="s">
        <v>19</v>
      </c>
      <c r="B16" s="88" t="s">
        <v>8</v>
      </c>
      <c r="C16" s="20">
        <f t="shared" si="0"/>
        <v>1561</v>
      </c>
      <c r="D16" s="21">
        <f t="shared" si="1"/>
        <v>1547</v>
      </c>
      <c r="E16" s="101">
        <f t="shared" si="2"/>
        <v>1.0090497737556561</v>
      </c>
      <c r="F16" s="62">
        <v>12</v>
      </c>
      <c r="G16" s="63">
        <v>128</v>
      </c>
      <c r="H16" s="43">
        <f t="shared" si="3"/>
        <v>9.375E-2</v>
      </c>
      <c r="I16" s="48">
        <v>129</v>
      </c>
      <c r="J16" s="45">
        <v>129</v>
      </c>
      <c r="K16" s="43">
        <f t="shared" si="4"/>
        <v>1</v>
      </c>
      <c r="L16" s="48">
        <v>142</v>
      </c>
      <c r="M16" s="45">
        <v>129</v>
      </c>
      <c r="N16" s="43">
        <f t="shared" si="5"/>
        <v>1.1007751937984496</v>
      </c>
      <c r="O16" s="48">
        <v>142</v>
      </c>
      <c r="P16" s="45">
        <v>129</v>
      </c>
      <c r="Q16" s="43">
        <f t="shared" si="6"/>
        <v>1.1007751937984496</v>
      </c>
      <c r="R16" s="89">
        <v>142</v>
      </c>
      <c r="S16" s="90">
        <v>129</v>
      </c>
      <c r="T16" s="43">
        <f t="shared" si="7"/>
        <v>1.1007751937984496</v>
      </c>
      <c r="U16" s="48">
        <v>142</v>
      </c>
      <c r="V16" s="45">
        <v>129</v>
      </c>
      <c r="W16" s="43">
        <f t="shared" si="8"/>
        <v>1.1007751937984496</v>
      </c>
      <c r="X16" s="48">
        <v>142</v>
      </c>
      <c r="Y16" s="45">
        <v>129</v>
      </c>
      <c r="Z16" s="43">
        <f t="shared" si="9"/>
        <v>1.1007751937984496</v>
      </c>
      <c r="AA16" s="48">
        <v>142</v>
      </c>
      <c r="AB16" s="45">
        <v>129</v>
      </c>
      <c r="AC16" s="43">
        <f t="shared" si="10"/>
        <v>1.1007751937984496</v>
      </c>
      <c r="AD16" s="48">
        <v>142</v>
      </c>
      <c r="AE16" s="45">
        <v>129</v>
      </c>
      <c r="AF16" s="43">
        <f t="shared" si="11"/>
        <v>1.1007751937984496</v>
      </c>
      <c r="AG16" s="48">
        <v>142</v>
      </c>
      <c r="AH16" s="45">
        <v>129</v>
      </c>
      <c r="AI16" s="43">
        <f t="shared" si="12"/>
        <v>1.1007751937984496</v>
      </c>
      <c r="AJ16" s="48">
        <v>142</v>
      </c>
      <c r="AK16" s="45">
        <v>129</v>
      </c>
      <c r="AL16" s="43">
        <f t="shared" si="13"/>
        <v>1.1007751937984496</v>
      </c>
      <c r="AM16" s="48">
        <v>142</v>
      </c>
      <c r="AN16" s="45">
        <v>129</v>
      </c>
      <c r="AO16" s="43">
        <f t="shared" si="14"/>
        <v>1.1007751937984496</v>
      </c>
    </row>
    <row r="17" spans="1:41" x14ac:dyDescent="0.25">
      <c r="A17" s="3" t="s">
        <v>20</v>
      </c>
      <c r="B17" s="12" t="s">
        <v>9</v>
      </c>
      <c r="C17" s="16">
        <f t="shared" si="0"/>
        <v>817</v>
      </c>
      <c r="D17" s="15">
        <f t="shared" si="1"/>
        <v>409</v>
      </c>
      <c r="E17" s="103">
        <f t="shared" si="2"/>
        <v>1.9975550122249388</v>
      </c>
      <c r="F17" s="46">
        <v>39</v>
      </c>
      <c r="G17" s="25">
        <v>36</v>
      </c>
      <c r="H17" s="42">
        <f t="shared" si="3"/>
        <v>1.0833333333333333</v>
      </c>
      <c r="I17" s="49">
        <v>39</v>
      </c>
      <c r="J17" s="25">
        <v>33</v>
      </c>
      <c r="K17" s="42">
        <f t="shared" si="4"/>
        <v>1.1818181818181819</v>
      </c>
      <c r="L17" s="49">
        <v>68</v>
      </c>
      <c r="M17" s="25">
        <v>34</v>
      </c>
      <c r="N17" s="42">
        <f t="shared" si="5"/>
        <v>2</v>
      </c>
      <c r="O17" s="49">
        <v>68</v>
      </c>
      <c r="P17" s="25">
        <v>34</v>
      </c>
      <c r="Q17" s="42">
        <f t="shared" si="6"/>
        <v>2</v>
      </c>
      <c r="R17" s="91">
        <v>68</v>
      </c>
      <c r="S17" s="92">
        <v>34</v>
      </c>
      <c r="T17" s="42">
        <f t="shared" si="7"/>
        <v>2</v>
      </c>
      <c r="U17" s="49">
        <v>68</v>
      </c>
      <c r="V17" s="25">
        <v>34</v>
      </c>
      <c r="W17" s="42">
        <f t="shared" si="8"/>
        <v>2</v>
      </c>
      <c r="X17" s="49">
        <v>72</v>
      </c>
      <c r="Y17" s="25">
        <v>34</v>
      </c>
      <c r="Z17" s="42">
        <f t="shared" si="9"/>
        <v>2.1176470588235294</v>
      </c>
      <c r="AA17" s="49">
        <v>72</v>
      </c>
      <c r="AB17" s="25">
        <v>34</v>
      </c>
      <c r="AC17" s="42">
        <f t="shared" si="10"/>
        <v>2.1176470588235294</v>
      </c>
      <c r="AD17" s="49">
        <v>78</v>
      </c>
      <c r="AE17" s="25">
        <v>34</v>
      </c>
      <c r="AF17" s="42">
        <f t="shared" si="11"/>
        <v>2.2941176470588234</v>
      </c>
      <c r="AG17" s="49">
        <v>80</v>
      </c>
      <c r="AH17" s="25">
        <v>34</v>
      </c>
      <c r="AI17" s="42">
        <f t="shared" si="12"/>
        <v>2.3529411764705883</v>
      </c>
      <c r="AJ17" s="49">
        <v>82</v>
      </c>
      <c r="AK17" s="25">
        <v>34</v>
      </c>
      <c r="AL17" s="42">
        <f t="shared" si="13"/>
        <v>2.4117647058823528</v>
      </c>
      <c r="AM17" s="49">
        <v>83</v>
      </c>
      <c r="AN17" s="25">
        <v>34</v>
      </c>
      <c r="AO17" s="42">
        <f t="shared" si="14"/>
        <v>2.4411764705882355</v>
      </c>
    </row>
    <row r="18" spans="1:41" x14ac:dyDescent="0.25">
      <c r="A18" s="4" t="s">
        <v>21</v>
      </c>
      <c r="B18" s="13" t="s">
        <v>10</v>
      </c>
      <c r="C18" s="16">
        <f t="shared" si="0"/>
        <v>451</v>
      </c>
      <c r="D18" s="15">
        <f t="shared" si="1"/>
        <v>233</v>
      </c>
      <c r="E18" s="103">
        <f t="shared" si="2"/>
        <v>1.9356223175965666</v>
      </c>
      <c r="F18" s="46">
        <v>27</v>
      </c>
      <c r="G18" s="25">
        <v>18</v>
      </c>
      <c r="H18" s="42">
        <f t="shared" si="3"/>
        <v>1.5</v>
      </c>
      <c r="I18" s="49">
        <v>27</v>
      </c>
      <c r="J18" s="25">
        <v>18</v>
      </c>
      <c r="K18" s="42">
        <f t="shared" si="4"/>
        <v>1.5</v>
      </c>
      <c r="L18" s="49">
        <v>42</v>
      </c>
      <c r="M18" s="25">
        <v>26</v>
      </c>
      <c r="N18" s="42">
        <f t="shared" si="5"/>
        <v>1.6153846153846154</v>
      </c>
      <c r="O18" s="49">
        <v>42</v>
      </c>
      <c r="P18" s="25">
        <v>26</v>
      </c>
      <c r="Q18" s="42">
        <f t="shared" si="6"/>
        <v>1.6153846153846154</v>
      </c>
      <c r="R18" s="91">
        <v>42</v>
      </c>
      <c r="S18" s="92">
        <v>26</v>
      </c>
      <c r="T18" s="42">
        <f t="shared" si="7"/>
        <v>1.6153846153846154</v>
      </c>
      <c r="U18" s="49">
        <v>44</v>
      </c>
      <c r="V18" s="25">
        <v>17</v>
      </c>
      <c r="W18" s="42">
        <f t="shared" si="8"/>
        <v>2.5882352941176472</v>
      </c>
      <c r="X18" s="49">
        <v>42</v>
      </c>
      <c r="Y18" s="25">
        <v>17</v>
      </c>
      <c r="Z18" s="42">
        <f t="shared" si="9"/>
        <v>2.4705882352941178</v>
      </c>
      <c r="AA18" s="49">
        <v>36</v>
      </c>
      <c r="AB18" s="25">
        <v>17</v>
      </c>
      <c r="AC18" s="42">
        <f t="shared" si="10"/>
        <v>2.1176470588235294</v>
      </c>
      <c r="AD18" s="49">
        <v>36</v>
      </c>
      <c r="AE18" s="25">
        <v>17</v>
      </c>
      <c r="AF18" s="42">
        <f t="shared" si="11"/>
        <v>2.1176470588235294</v>
      </c>
      <c r="AG18" s="49">
        <v>38</v>
      </c>
      <c r="AH18" s="25">
        <v>17</v>
      </c>
      <c r="AI18" s="42">
        <f t="shared" si="12"/>
        <v>2.2352941176470589</v>
      </c>
      <c r="AJ18" s="49">
        <v>36</v>
      </c>
      <c r="AK18" s="25">
        <v>17</v>
      </c>
      <c r="AL18" s="42">
        <f t="shared" si="13"/>
        <v>2.1176470588235294</v>
      </c>
      <c r="AM18" s="49">
        <v>39</v>
      </c>
      <c r="AN18" s="25">
        <v>17</v>
      </c>
      <c r="AO18" s="42">
        <f t="shared" si="14"/>
        <v>2.2941176470588234</v>
      </c>
    </row>
    <row r="19" spans="1:41" ht="15.75" thickBot="1" x14ac:dyDescent="0.3">
      <c r="A19" s="7" t="s">
        <v>22</v>
      </c>
      <c r="B19" s="14" t="s">
        <v>11</v>
      </c>
      <c r="C19" s="22">
        <f t="shared" si="0"/>
        <v>98</v>
      </c>
      <c r="D19" s="23">
        <f t="shared" si="1"/>
        <v>95</v>
      </c>
      <c r="E19" s="101">
        <f t="shared" si="2"/>
        <v>1.0315789473684212</v>
      </c>
      <c r="F19" s="38">
        <v>8</v>
      </c>
      <c r="G19" s="44">
        <v>8</v>
      </c>
      <c r="H19" s="40">
        <f t="shared" si="3"/>
        <v>1</v>
      </c>
      <c r="I19" s="47">
        <v>8</v>
      </c>
      <c r="J19" s="44">
        <v>8</v>
      </c>
      <c r="K19" s="40">
        <f t="shared" si="4"/>
        <v>1</v>
      </c>
      <c r="L19" s="47">
        <v>8</v>
      </c>
      <c r="M19" s="44">
        <v>8</v>
      </c>
      <c r="N19" s="40">
        <f t="shared" si="5"/>
        <v>1</v>
      </c>
      <c r="O19" s="47">
        <v>8</v>
      </c>
      <c r="P19" s="44">
        <v>8</v>
      </c>
      <c r="Q19" s="40">
        <f t="shared" si="6"/>
        <v>1</v>
      </c>
      <c r="R19" s="93">
        <v>8</v>
      </c>
      <c r="S19" s="94">
        <v>8</v>
      </c>
      <c r="T19" s="40">
        <f t="shared" si="7"/>
        <v>1</v>
      </c>
      <c r="U19" s="47">
        <v>8</v>
      </c>
      <c r="V19" s="44">
        <v>8</v>
      </c>
      <c r="W19" s="40">
        <f t="shared" si="8"/>
        <v>1</v>
      </c>
      <c r="X19" s="47">
        <v>8</v>
      </c>
      <c r="Y19" s="44">
        <v>8</v>
      </c>
      <c r="Z19" s="40">
        <f t="shared" si="9"/>
        <v>1</v>
      </c>
      <c r="AA19" s="47">
        <v>8</v>
      </c>
      <c r="AB19" s="44">
        <v>8</v>
      </c>
      <c r="AC19" s="40">
        <f t="shared" si="10"/>
        <v>1</v>
      </c>
      <c r="AD19" s="47">
        <v>8</v>
      </c>
      <c r="AE19" s="44">
        <v>8</v>
      </c>
      <c r="AF19" s="40">
        <f t="shared" si="11"/>
        <v>1</v>
      </c>
      <c r="AG19" s="47">
        <v>9</v>
      </c>
      <c r="AH19" s="44">
        <v>8</v>
      </c>
      <c r="AI19" s="40">
        <f t="shared" si="12"/>
        <v>1.125</v>
      </c>
      <c r="AJ19" s="47">
        <v>9</v>
      </c>
      <c r="AK19" s="44">
        <v>8</v>
      </c>
      <c r="AL19" s="40">
        <f t="shared" si="13"/>
        <v>1.125</v>
      </c>
      <c r="AM19" s="47">
        <v>8</v>
      </c>
      <c r="AN19" s="44">
        <v>7</v>
      </c>
      <c r="AO19" s="40">
        <f t="shared" si="14"/>
        <v>1.1428571428571428</v>
      </c>
    </row>
    <row r="20" spans="1:41" ht="21" x14ac:dyDescent="0.35">
      <c r="A20" s="50"/>
      <c r="B20" s="86" t="s">
        <v>49</v>
      </c>
    </row>
    <row r="21" spans="1:41" x14ac:dyDescent="0.25">
      <c r="B21" s="85" t="s">
        <v>47</v>
      </c>
    </row>
    <row r="22" spans="1:41" x14ac:dyDescent="0.25">
      <c r="B22" s="85" t="s">
        <v>48</v>
      </c>
    </row>
    <row r="24" spans="1:41" ht="15.75" x14ac:dyDescent="0.25">
      <c r="B24" s="51" t="s">
        <v>46</v>
      </c>
      <c r="C24" s="52"/>
      <c r="D24" s="52"/>
      <c r="E24" s="52"/>
    </row>
  </sheetData>
  <mergeCells count="15">
    <mergeCell ref="AM7:AO7"/>
    <mergeCell ref="A1:C1"/>
    <mergeCell ref="A2:C2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9" sqref="O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FICHA28_DIC25</vt:lpstr>
      <vt:lpstr>Ficha28_definicion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Lacey Quispe Casas</cp:lastModifiedBy>
  <dcterms:created xsi:type="dcterms:W3CDTF">2025-05-06T17:40:55Z</dcterms:created>
  <dcterms:modified xsi:type="dcterms:W3CDTF">2026-01-16T07:49:02Z</dcterms:modified>
</cp:coreProperties>
</file>