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.Gestion\GESTION_2025\12_DIC25_GESTION\"/>
    </mc:Choice>
  </mc:AlternateContent>
  <bookViews>
    <workbookView xWindow="0" yWindow="0" windowWidth="20490" windowHeight="7365" tabRatio="880" firstSheet="1" activeTab="1"/>
  </bookViews>
  <sheets>
    <sheet name="Pob25_umbral_Meta2025" sheetId="223" state="hidden" r:id="rId1"/>
    <sheet name="Consol_Total25_EESS" sheetId="123" r:id="rId2"/>
    <sheet name="Consol_TeleinterDIC25" sheetId="117" state="hidden" r:id="rId3"/>
    <sheet name="Consol_TeleConsDIC25" sheetId="121" state="hidden" r:id="rId4"/>
    <sheet name="Consol_Telem_DIC25" sheetId="155" state="hidden" r:id="rId5"/>
    <sheet name="Cons_Teleinter_Hosp_DIC25" sheetId="17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55" l="1"/>
  <c r="C6" i="155"/>
  <c r="C42" i="155"/>
  <c r="C5" i="155" s="1"/>
  <c r="C43" i="155" l="1"/>
  <c r="O23" i="176" l="1"/>
  <c r="P23" i="176"/>
  <c r="Q23" i="176"/>
  <c r="O24" i="176"/>
  <c r="P24" i="176"/>
  <c r="Q24" i="176"/>
  <c r="O25" i="176"/>
  <c r="P25" i="176"/>
  <c r="Q25" i="176"/>
  <c r="G7" i="176" l="1"/>
  <c r="H7" i="176"/>
  <c r="I7" i="176"/>
  <c r="J7" i="176"/>
  <c r="K7" i="176"/>
  <c r="L7" i="176"/>
  <c r="M7" i="176"/>
  <c r="N7" i="176"/>
  <c r="O7" i="176"/>
  <c r="C48" i="121" l="1"/>
  <c r="C49" i="121"/>
  <c r="C7" i="117"/>
  <c r="C6" i="117"/>
  <c r="M23" i="176" l="1"/>
  <c r="N23" i="176"/>
  <c r="M24" i="176"/>
  <c r="N24" i="176"/>
  <c r="M25" i="176"/>
  <c r="N25" i="176"/>
  <c r="C12" i="121"/>
  <c r="C8" i="121"/>
  <c r="C24" i="121"/>
  <c r="F7" i="176" l="1"/>
  <c r="C23" i="117"/>
  <c r="C42" i="117"/>
  <c r="C43" i="117"/>
  <c r="C45" i="155" l="1"/>
  <c r="C46" i="155"/>
  <c r="C47" i="155"/>
  <c r="C48" i="155"/>
  <c r="C49" i="155"/>
  <c r="C50" i="155"/>
  <c r="C51" i="155"/>
  <c r="C52" i="155"/>
  <c r="C53" i="155"/>
  <c r="C54" i="155"/>
  <c r="C55" i="155"/>
  <c r="C56" i="155"/>
  <c r="C57" i="155"/>
  <c r="C58" i="155"/>
  <c r="C59" i="155"/>
  <c r="C44" i="155"/>
  <c r="C25" i="155"/>
  <c r="C26" i="155"/>
  <c r="C27" i="155"/>
  <c r="C28" i="155"/>
  <c r="C29" i="155"/>
  <c r="C30" i="155"/>
  <c r="C31" i="155"/>
  <c r="C32" i="155"/>
  <c r="C33" i="155"/>
  <c r="C34" i="155"/>
  <c r="C35" i="155"/>
  <c r="C36" i="155"/>
  <c r="C37" i="155"/>
  <c r="C38" i="155"/>
  <c r="C39" i="155"/>
  <c r="C40" i="155"/>
  <c r="C41" i="155"/>
  <c r="C24" i="155"/>
  <c r="C8" i="155"/>
  <c r="C9" i="155"/>
  <c r="C10" i="155"/>
  <c r="C11" i="155"/>
  <c r="C12" i="155"/>
  <c r="C13" i="155"/>
  <c r="C14" i="155"/>
  <c r="C15" i="155"/>
  <c r="C16" i="155"/>
  <c r="C17" i="155"/>
  <c r="C18" i="155"/>
  <c r="C19" i="155"/>
  <c r="C20" i="155"/>
  <c r="C21" i="155"/>
  <c r="C22" i="155"/>
  <c r="N5" i="155"/>
  <c r="O5" i="155"/>
  <c r="E5" i="155"/>
  <c r="I5" i="155"/>
  <c r="M5" i="155"/>
  <c r="C7" i="155"/>
  <c r="C44" i="121"/>
  <c r="C45" i="121"/>
  <c r="C46" i="121"/>
  <c r="C47" i="121"/>
  <c r="C50" i="121"/>
  <c r="C51" i="121"/>
  <c r="C52" i="121"/>
  <c r="C53" i="121"/>
  <c r="C54" i="121"/>
  <c r="C55" i="121"/>
  <c r="C56" i="121"/>
  <c r="C57" i="121"/>
  <c r="C58" i="121"/>
  <c r="C43" i="121"/>
  <c r="C25" i="121"/>
  <c r="C26" i="121"/>
  <c r="C27" i="121"/>
  <c r="C28" i="121"/>
  <c r="C29" i="121"/>
  <c r="C30" i="121"/>
  <c r="C31" i="121"/>
  <c r="C32" i="121"/>
  <c r="C33" i="121"/>
  <c r="C34" i="121"/>
  <c r="C35" i="121"/>
  <c r="C36" i="121"/>
  <c r="C37" i="121"/>
  <c r="C38" i="121"/>
  <c r="C39" i="121"/>
  <c r="C40" i="121"/>
  <c r="C41" i="121"/>
  <c r="C9" i="121"/>
  <c r="C10" i="121"/>
  <c r="C11" i="121"/>
  <c r="C13" i="121"/>
  <c r="C14" i="121"/>
  <c r="C15" i="121"/>
  <c r="C16" i="121"/>
  <c r="C17" i="121"/>
  <c r="C18" i="121"/>
  <c r="C19" i="121"/>
  <c r="C20" i="121"/>
  <c r="C21" i="121"/>
  <c r="C22" i="121"/>
  <c r="C7" i="121"/>
  <c r="L5" i="121"/>
  <c r="N5" i="121"/>
  <c r="O5" i="121"/>
  <c r="C44" i="117"/>
  <c r="C45" i="117"/>
  <c r="C46" i="117"/>
  <c r="C47" i="117"/>
  <c r="C48" i="117"/>
  <c r="C49" i="117"/>
  <c r="C50" i="117"/>
  <c r="C51" i="117"/>
  <c r="C52" i="117"/>
  <c r="C53" i="117"/>
  <c r="C54" i="117"/>
  <c r="C55" i="117"/>
  <c r="C56" i="117"/>
  <c r="C57" i="117"/>
  <c r="C58" i="117"/>
  <c r="M5" i="117"/>
  <c r="O5" i="117"/>
  <c r="C40" i="117"/>
  <c r="C41" i="117"/>
  <c r="C39" i="117"/>
  <c r="C38" i="117"/>
  <c r="C37" i="117"/>
  <c r="C36" i="117"/>
  <c r="C35" i="117"/>
  <c r="C34" i="117"/>
  <c r="C33" i="117"/>
  <c r="C32" i="117"/>
  <c r="C31" i="117"/>
  <c r="C30" i="117"/>
  <c r="C29" i="117"/>
  <c r="C28" i="117"/>
  <c r="C27" i="117"/>
  <c r="C26" i="117"/>
  <c r="C25" i="117"/>
  <c r="C24" i="117"/>
  <c r="C8" i="117"/>
  <c r="C9" i="117"/>
  <c r="C10" i="117"/>
  <c r="C11" i="117"/>
  <c r="C12" i="117"/>
  <c r="C13" i="117"/>
  <c r="C14" i="117"/>
  <c r="C15" i="117"/>
  <c r="C16" i="117"/>
  <c r="C17" i="117"/>
  <c r="C18" i="117"/>
  <c r="C19" i="117"/>
  <c r="C20" i="117"/>
  <c r="C21" i="117"/>
  <c r="C22" i="117"/>
  <c r="K5" i="155" l="1"/>
  <c r="G5" i="155"/>
  <c r="H5" i="155"/>
  <c r="L5" i="155"/>
  <c r="J5" i="155"/>
  <c r="F5" i="155"/>
  <c r="C23" i="121"/>
  <c r="C6" i="121"/>
  <c r="D5" i="155"/>
  <c r="M5" i="121"/>
  <c r="N5" i="117"/>
  <c r="L5" i="117"/>
  <c r="K23" i="176" l="1"/>
  <c r="L23" i="176"/>
  <c r="K24" i="176"/>
  <c r="L24" i="176"/>
  <c r="K25" i="176"/>
  <c r="L25" i="176"/>
  <c r="C42" i="121" l="1"/>
  <c r="C5" i="121" s="1"/>
  <c r="H23" i="176" l="1"/>
  <c r="I23" i="176"/>
  <c r="J23" i="176"/>
  <c r="H24" i="176"/>
  <c r="I24" i="176"/>
  <c r="J24" i="176"/>
  <c r="H25" i="176"/>
  <c r="I25" i="176"/>
  <c r="J25" i="176"/>
  <c r="D27" i="123" l="1"/>
  <c r="E27" i="123"/>
  <c r="E81" i="223"/>
  <c r="G81" i="223" s="1"/>
  <c r="H81" i="223" s="1"/>
  <c r="I81" i="223" s="1"/>
  <c r="E80" i="223"/>
  <c r="G80" i="223" s="1"/>
  <c r="H80" i="223" s="1"/>
  <c r="I80" i="223" s="1"/>
  <c r="E79" i="223"/>
  <c r="G79" i="223" s="1"/>
  <c r="H79" i="223" s="1"/>
  <c r="I79" i="223" s="1"/>
  <c r="E78" i="223"/>
  <c r="G78" i="223" s="1"/>
  <c r="H78" i="223" s="1"/>
  <c r="I78" i="223" s="1"/>
  <c r="A66" i="223"/>
  <c r="A65" i="223"/>
  <c r="A64" i="223"/>
  <c r="A63" i="223"/>
  <c r="A62" i="223"/>
  <c r="A61" i="223"/>
  <c r="A60" i="223"/>
  <c r="A59" i="223"/>
  <c r="A58" i="223"/>
  <c r="A57" i="223"/>
  <c r="A56" i="223"/>
  <c r="A55" i="223"/>
  <c r="A54" i="223"/>
  <c r="A53" i="223"/>
  <c r="A52" i="223"/>
  <c r="A51" i="223"/>
  <c r="A50" i="223"/>
  <c r="A48" i="223"/>
  <c r="A47" i="223"/>
  <c r="A46" i="223"/>
  <c r="A45" i="223"/>
  <c r="A44" i="223"/>
  <c r="A43" i="223"/>
  <c r="A42" i="223"/>
  <c r="A41" i="223"/>
  <c r="A40" i="223"/>
  <c r="A39" i="223"/>
  <c r="A38" i="223"/>
  <c r="A37" i="223"/>
  <c r="A36" i="223"/>
  <c r="A35" i="223"/>
  <c r="A34" i="223"/>
  <c r="A33" i="223"/>
  <c r="A32" i="223"/>
  <c r="A31" i="223"/>
  <c r="A29" i="223"/>
  <c r="A28" i="223"/>
  <c r="A27" i="223"/>
  <c r="A26" i="223"/>
  <c r="A25" i="223"/>
  <c r="A24" i="223"/>
  <c r="A23" i="223"/>
  <c r="A22" i="223"/>
  <c r="A21" i="223"/>
  <c r="A20" i="223"/>
  <c r="A19" i="223"/>
  <c r="A18" i="223"/>
  <c r="A17" i="223"/>
  <c r="A16" i="223"/>
  <c r="A15" i="223"/>
  <c r="A14" i="223"/>
  <c r="D5" i="121" l="1"/>
  <c r="E5" i="121"/>
  <c r="G23" i="176"/>
  <c r="G24" i="176"/>
  <c r="G25" i="176"/>
  <c r="H5" i="117"/>
  <c r="J5" i="117"/>
  <c r="K5" i="117"/>
  <c r="E5" i="117" l="1"/>
  <c r="G5" i="117"/>
  <c r="F5" i="117"/>
  <c r="D5" i="117"/>
  <c r="I5" i="117"/>
  <c r="F5" i="121"/>
  <c r="G5" i="121"/>
  <c r="H5" i="121"/>
  <c r="I5" i="121"/>
  <c r="J5" i="121"/>
  <c r="K5" i="121"/>
  <c r="C5" i="117" l="1"/>
  <c r="F25" i="176" l="1"/>
  <c r="F24" i="176"/>
  <c r="F23" i="176"/>
  <c r="E20" i="176"/>
  <c r="E19" i="176"/>
  <c r="E18" i="176"/>
  <c r="E17" i="176"/>
  <c r="Q16" i="176"/>
  <c r="P16" i="176"/>
  <c r="O16" i="176"/>
  <c r="O22" i="176" s="1"/>
  <c r="N16" i="176"/>
  <c r="N22" i="176" s="1"/>
  <c r="M16" i="176"/>
  <c r="L16" i="176"/>
  <c r="K16" i="176"/>
  <c r="J16" i="176"/>
  <c r="J22" i="176" s="1"/>
  <c r="I16" i="176"/>
  <c r="H16" i="176"/>
  <c r="G16" i="176"/>
  <c r="F16" i="176"/>
  <c r="E11" i="176"/>
  <c r="E10" i="176"/>
  <c r="E9" i="176"/>
  <c r="E8" i="176"/>
  <c r="Q7" i="176"/>
  <c r="Q22" i="176" s="1"/>
  <c r="P7" i="176"/>
  <c r="P22" i="176" s="1"/>
  <c r="M22" i="176"/>
  <c r="K22" i="176"/>
  <c r="L22" i="176" l="1"/>
  <c r="I22" i="176"/>
  <c r="H22" i="176"/>
  <c r="G22" i="176"/>
  <c r="F22" i="176"/>
  <c r="E23" i="176"/>
  <c r="E24" i="176"/>
  <c r="E16" i="176"/>
  <c r="E7" i="176"/>
  <c r="E25" i="176"/>
  <c r="E22" i="176" l="1"/>
  <c r="F57" i="123" l="1"/>
  <c r="F58" i="123"/>
  <c r="F59" i="123"/>
  <c r="F60" i="123"/>
  <c r="F61" i="123"/>
  <c r="F63" i="123"/>
  <c r="F62" i="123"/>
  <c r="F56" i="123" l="1"/>
  <c r="F55" i="123"/>
  <c r="F54" i="123"/>
  <c r="F53" i="123"/>
  <c r="F52" i="123"/>
  <c r="F51" i="123"/>
  <c r="F50" i="123"/>
  <c r="F49" i="123"/>
  <c r="F48" i="123"/>
  <c r="F47" i="123"/>
  <c r="E46" i="123"/>
  <c r="D46" i="123"/>
  <c r="C46" i="123"/>
  <c r="F45" i="123"/>
  <c r="F44" i="123"/>
  <c r="F43" i="123"/>
  <c r="F42" i="123"/>
  <c r="F41" i="123"/>
  <c r="F40" i="123"/>
  <c r="F39" i="123"/>
  <c r="F38" i="123"/>
  <c r="F37" i="123"/>
  <c r="F36" i="123"/>
  <c r="F35" i="123"/>
  <c r="F34" i="123"/>
  <c r="F33" i="123"/>
  <c r="F32" i="123"/>
  <c r="F31" i="123"/>
  <c r="F30" i="123"/>
  <c r="F29" i="123"/>
  <c r="F28" i="123"/>
  <c r="C27" i="123"/>
  <c r="F26" i="123"/>
  <c r="F25" i="123"/>
  <c r="F24" i="123"/>
  <c r="F23" i="123"/>
  <c r="F22" i="123"/>
  <c r="F21" i="123"/>
  <c r="F20" i="123"/>
  <c r="F19" i="123"/>
  <c r="F18" i="123"/>
  <c r="F17" i="123"/>
  <c r="F16" i="123"/>
  <c r="F15" i="123"/>
  <c r="F14" i="123"/>
  <c r="F13" i="123"/>
  <c r="F12" i="123"/>
  <c r="F11" i="123"/>
  <c r="E10" i="123"/>
  <c r="D10" i="123"/>
  <c r="C10" i="123"/>
  <c r="D9" i="123" l="1"/>
  <c r="E9" i="123"/>
  <c r="C9" i="123"/>
  <c r="F10" i="123"/>
  <c r="F27" i="123"/>
  <c r="F46" i="123"/>
  <c r="F9" i="123" l="1"/>
  <c r="H26" i="123" l="1"/>
  <c r="G45" i="123"/>
  <c r="H44" i="123"/>
  <c r="I43" i="123"/>
  <c r="G62" i="123"/>
  <c r="I26" i="123"/>
  <c r="H45" i="123"/>
  <c r="I44" i="123"/>
  <c r="G63" i="123"/>
  <c r="H62" i="123"/>
  <c r="G26" i="123"/>
  <c r="G44" i="123"/>
  <c r="H43" i="123"/>
  <c r="I63" i="123"/>
  <c r="I45" i="123"/>
  <c r="G43" i="123"/>
  <c r="H63" i="123"/>
  <c r="I62" i="123"/>
  <c r="J45" i="123" l="1"/>
  <c r="J43" i="123"/>
  <c r="J63" i="123"/>
  <c r="J44" i="123"/>
  <c r="J62" i="123"/>
  <c r="J26" i="123"/>
  <c r="I11" i="123" l="1"/>
  <c r="I61" i="123"/>
  <c r="H11" i="123"/>
  <c r="G11" i="123"/>
  <c r="G25" i="123"/>
  <c r="G21" i="123"/>
  <c r="H18" i="123"/>
  <c r="I15" i="123"/>
  <c r="G13" i="123"/>
  <c r="H42" i="123"/>
  <c r="I39" i="123"/>
  <c r="G37" i="123"/>
  <c r="H34" i="123"/>
  <c r="I31" i="123"/>
  <c r="G29" i="123"/>
  <c r="H60" i="123"/>
  <c r="I57" i="123"/>
  <c r="I53" i="123"/>
  <c r="G51" i="123"/>
  <c r="H48" i="123"/>
  <c r="I24" i="123"/>
  <c r="H23" i="123"/>
  <c r="G22" i="123"/>
  <c r="I20" i="123"/>
  <c r="H19" i="123"/>
  <c r="G18" i="123"/>
  <c r="I16" i="123"/>
  <c r="H15" i="123"/>
  <c r="G14" i="123"/>
  <c r="I12" i="123"/>
  <c r="H28" i="123"/>
  <c r="G42" i="123"/>
  <c r="I40" i="123"/>
  <c r="H39" i="123"/>
  <c r="G38" i="123"/>
  <c r="I36" i="123"/>
  <c r="H35" i="123"/>
  <c r="G34" i="123"/>
  <c r="I32" i="123"/>
  <c r="H31" i="123"/>
  <c r="G30" i="123"/>
  <c r="G47" i="123"/>
  <c r="H61" i="123"/>
  <c r="G60" i="123"/>
  <c r="I58" i="123"/>
  <c r="H57" i="123"/>
  <c r="G56" i="123"/>
  <c r="I54" i="123"/>
  <c r="H53" i="123"/>
  <c r="G52" i="123"/>
  <c r="I50" i="123"/>
  <c r="H49" i="123"/>
  <c r="G48" i="123"/>
  <c r="I23" i="123"/>
  <c r="I19" i="123"/>
  <c r="G17" i="123"/>
  <c r="H14" i="123"/>
  <c r="G28" i="123"/>
  <c r="G41" i="123"/>
  <c r="H38" i="123"/>
  <c r="I35" i="123"/>
  <c r="G33" i="123"/>
  <c r="H30" i="123"/>
  <c r="G59" i="123"/>
  <c r="H56" i="123"/>
  <c r="G55" i="123"/>
  <c r="H52" i="123"/>
  <c r="I49" i="123"/>
  <c r="I25" i="123"/>
  <c r="H24" i="123"/>
  <c r="G23" i="123"/>
  <c r="I21" i="123"/>
  <c r="H20" i="123"/>
  <c r="G19" i="123"/>
  <c r="I17" i="123"/>
  <c r="H16" i="123"/>
  <c r="G15" i="123"/>
  <c r="I13" i="123"/>
  <c r="H12" i="123"/>
  <c r="I28" i="123"/>
  <c r="I41" i="123"/>
  <c r="H40" i="123"/>
  <c r="G39" i="123"/>
  <c r="I37" i="123"/>
  <c r="H36" i="123"/>
  <c r="G35" i="123"/>
  <c r="I33" i="123"/>
  <c r="H32" i="123"/>
  <c r="G31" i="123"/>
  <c r="I29" i="123"/>
  <c r="H47" i="123"/>
  <c r="G61" i="123"/>
  <c r="I59" i="123"/>
  <c r="H58" i="123"/>
  <c r="G57" i="123"/>
  <c r="I55" i="123"/>
  <c r="H54" i="123"/>
  <c r="G53" i="123"/>
  <c r="I51" i="123"/>
  <c r="H50" i="123"/>
  <c r="G49" i="123"/>
  <c r="H22" i="123"/>
  <c r="H25" i="123"/>
  <c r="G24" i="123"/>
  <c r="I22" i="123"/>
  <c r="H21" i="123"/>
  <c r="G20" i="123"/>
  <c r="I18" i="123"/>
  <c r="H17" i="123"/>
  <c r="G16" i="123"/>
  <c r="I14" i="123"/>
  <c r="H13" i="123"/>
  <c r="G12" i="123"/>
  <c r="I42" i="123"/>
  <c r="H41" i="123"/>
  <c r="G40" i="123"/>
  <c r="I38" i="123"/>
  <c r="H37" i="123"/>
  <c r="G36" i="123"/>
  <c r="I34" i="123"/>
  <c r="H33" i="123"/>
  <c r="G32" i="123"/>
  <c r="I30" i="123"/>
  <c r="H29" i="123"/>
  <c r="I47" i="123"/>
  <c r="I60" i="123"/>
  <c r="H59" i="123"/>
  <c r="G58" i="123"/>
  <c r="I56" i="123"/>
  <c r="H55" i="123"/>
  <c r="G54" i="123"/>
  <c r="I52" i="123"/>
  <c r="H51" i="123"/>
  <c r="G50" i="123"/>
  <c r="I48" i="123"/>
  <c r="J33" i="123" l="1"/>
  <c r="H46" i="123"/>
  <c r="G27" i="123"/>
  <c r="I46" i="123"/>
  <c r="H27" i="123"/>
  <c r="H10" i="123"/>
  <c r="I10" i="123"/>
  <c r="G10" i="123"/>
  <c r="I27" i="123"/>
  <c r="G46" i="123"/>
  <c r="J37" i="123"/>
  <c r="J21" i="123"/>
  <c r="J13" i="123"/>
  <c r="J56" i="123"/>
  <c r="J41" i="123"/>
  <c r="J34" i="123"/>
  <c r="J22" i="123"/>
  <c r="J59" i="123"/>
  <c r="J24" i="123"/>
  <c r="J48" i="123"/>
  <c r="J18" i="123"/>
  <c r="J58" i="123"/>
  <c r="J55" i="123"/>
  <c r="J60" i="123"/>
  <c r="J51" i="123"/>
  <c r="J42" i="123"/>
  <c r="J29" i="123"/>
  <c r="J53" i="123"/>
  <c r="J11" i="123"/>
  <c r="J28" i="123"/>
  <c r="J61" i="123"/>
  <c r="J38" i="123"/>
  <c r="J36" i="123"/>
  <c r="J54" i="123"/>
  <c r="J32" i="123"/>
  <c r="J40" i="123"/>
  <c r="J49" i="123"/>
  <c r="J19" i="123"/>
  <c r="J16" i="123"/>
  <c r="J12" i="123"/>
  <c r="J25" i="123"/>
  <c r="J17" i="123"/>
  <c r="J14" i="123"/>
  <c r="J50" i="123"/>
  <c r="J35" i="123"/>
  <c r="J23" i="123"/>
  <c r="J20" i="123"/>
  <c r="J31" i="123"/>
  <c r="J15" i="123"/>
  <c r="J47" i="123"/>
  <c r="J30" i="123"/>
  <c r="J52" i="123"/>
  <c r="J57" i="123"/>
  <c r="J39" i="123"/>
  <c r="H9" i="123" l="1"/>
  <c r="I9" i="123"/>
  <c r="G9" i="123"/>
  <c r="J46" i="123"/>
  <c r="J10" i="123"/>
  <c r="J27" i="123"/>
  <c r="J9" i="123" l="1"/>
</calcChain>
</file>

<file path=xl/sharedStrings.xml><?xml version="1.0" encoding="utf-8"?>
<sst xmlns="http://schemas.openxmlformats.org/spreadsheetml/2006/main" count="540" uniqueCount="223">
  <si>
    <t>VENTANILLA</t>
  </si>
  <si>
    <t>301 C.S.M.I. PACHACUTEC PERU - COREA</t>
  </si>
  <si>
    <t>BONILLA - LA PUNTA</t>
  </si>
  <si>
    <t>108 P.S. JOSE BOTERIN</t>
  </si>
  <si>
    <t>302 C.S. 03 DE FEBRERO</t>
  </si>
  <si>
    <t>001 HOSP. NAC. DANIEL A. CARRION</t>
  </si>
  <si>
    <t>BEPECA</t>
  </si>
  <si>
    <t>203 P.S. PALMERAS DE OQUENDO</t>
  </si>
  <si>
    <t>207 P.S. EL ALAMO</t>
  </si>
  <si>
    <t>107 P.S. CALLAO</t>
  </si>
  <si>
    <t>112 C.S. NESTOR GAMBETTA</t>
  </si>
  <si>
    <t>110 P.S. MIGUEL GRAU</t>
  </si>
  <si>
    <t>102 C.S. ALBERTO BARTON</t>
  </si>
  <si>
    <t>105 P.S. SAN JUAN BOSCO</t>
  </si>
  <si>
    <t>309 P.S. VENTANILLA ALTA</t>
  </si>
  <si>
    <t>103 C.S. PUERTO NUEVO</t>
  </si>
  <si>
    <t>109 C.S. JOSE OLAYA</t>
  </si>
  <si>
    <t>212 C.S. ALTA MAR</t>
  </si>
  <si>
    <t>213 C.S. VILLA SR. DE LOS MILAGROS</t>
  </si>
  <si>
    <t>204 C.S. SESQUICENTENARIO</t>
  </si>
  <si>
    <t>315 C.S. VENTANILLA BAJA</t>
  </si>
  <si>
    <t>313 C.S. MARQUEZ</t>
  </si>
  <si>
    <t>216 MENTAL COMUNITARIO LA PERLA</t>
  </si>
  <si>
    <t>201 C.S. FAUCETT</t>
  </si>
  <si>
    <t>101 C.S. MANUEL BONILLA</t>
  </si>
  <si>
    <t>312 P.S. MI PERU</t>
  </si>
  <si>
    <t>111 C.S. SANTA ROSA</t>
  </si>
  <si>
    <t>211 C.S.M.I. BELLAVISTA PERU - COREA</t>
  </si>
  <si>
    <t>116 P.S. JUAN PABLO II</t>
  </si>
  <si>
    <t>202 P.S. 200 MILLAS</t>
  </si>
  <si>
    <t>115 C.S. ACAPULCO</t>
  </si>
  <si>
    <t>002 HOSP. SAN JOSE</t>
  </si>
  <si>
    <t>215 P.S. LA PERLA</t>
  </si>
  <si>
    <t>214 C.S. CARMEN DE LA LEGUA</t>
  </si>
  <si>
    <t>106 C.S. SANTA FE</t>
  </si>
  <si>
    <t>304 P.S. CIUDAD PACHACUTEC</t>
  </si>
  <si>
    <t>306 P.S. ANGAMOS</t>
  </si>
  <si>
    <t>104 C.S. LA PUNTA</t>
  </si>
  <si>
    <t>209 C.S. PLAYA RIMAC</t>
  </si>
  <si>
    <t>307 P.S. HIJOS DEL ALMIRANTE GRAU</t>
  </si>
  <si>
    <t>003 HOSPITAL DE REHABILITACION</t>
  </si>
  <si>
    <t>HOSPITALES</t>
  </si>
  <si>
    <t>Total</t>
  </si>
  <si>
    <t>218 CENTRO DE SALUD COMUNITARIO CALLAO</t>
  </si>
  <si>
    <t>119 MENTAL COMUNITARIO SARITA COLONIA</t>
  </si>
  <si>
    <t>217 MENTAL COMUNITARIO CARMEN DE LA LEGUA</t>
  </si>
  <si>
    <t>313 MENTAL COMUNITARIO MI PERU</t>
  </si>
  <si>
    <t>113 C.S. RAMON CASTILLA</t>
  </si>
  <si>
    <t>205 P.S. PREVI</t>
  </si>
  <si>
    <t>208 P.S. AEROPUERTO</t>
  </si>
  <si>
    <t>206 P.S. BOCANEGRA</t>
  </si>
  <si>
    <t>210 P.S. POLIGONO IV</t>
  </si>
  <si>
    <t>310 C.S. VILLA LOS REYES</t>
  </si>
  <si>
    <t>314 P.S. VENTANILLA ESTE</t>
  </si>
  <si>
    <t>311 C.S. LUIS FELIPE DE LAS CASAS</t>
  </si>
  <si>
    <t>305 C.S. SANTA ROSA DE PACHACUTEC</t>
  </si>
  <si>
    <t>303 P.S. BAHIA BLANCA</t>
  </si>
  <si>
    <t>308 P.S. DEFENSORES DE LA PATRIA</t>
  </si>
  <si>
    <t>004 HOSPITAL DE VENTANILLA</t>
  </si>
  <si>
    <t>316 MENTAL COMUNITARIO VENTANILLA NORTE</t>
  </si>
  <si>
    <t>Total general</t>
  </si>
  <si>
    <t>RENAES</t>
  </si>
  <si>
    <t>Etiquetas de fila</t>
  </si>
  <si>
    <t>ene</t>
  </si>
  <si>
    <t>feb</t>
  </si>
  <si>
    <t>mar</t>
  </si>
  <si>
    <t>abr</t>
  </si>
  <si>
    <t>ESTABLECIMIENTOS</t>
  </si>
  <si>
    <t>DIRECCION DE RED BONILLA-LA PUNTA</t>
  </si>
  <si>
    <t>DIRECCION DE RED BEPECA</t>
  </si>
  <si>
    <t>DIRECCION DE RED VENTANILLA</t>
  </si>
  <si>
    <t>TOTAL REDES</t>
  </si>
  <si>
    <t xml:space="preserve">FICHA Nº33: TELEINTERCONSULTA- TELECONSULTA -TELEMONITOREO   ----  CALCULO DE UMBRAL </t>
  </si>
  <si>
    <t>Enero</t>
  </si>
  <si>
    <t>Tele
Interconsulta</t>
  </si>
  <si>
    <t>Tele
Consulta</t>
  </si>
  <si>
    <t>Tele
Monitoreo</t>
  </si>
  <si>
    <t>RED BONILLA</t>
  </si>
  <si>
    <t>RED BEPECA</t>
  </si>
  <si>
    <t>RED VENTANILLA</t>
  </si>
  <si>
    <t>Febrero</t>
  </si>
  <si>
    <t>Noviembre</t>
  </si>
  <si>
    <t>Tasa en Telemonitoreo</t>
  </si>
  <si>
    <t>PARA ESTABLECIMIENTOS DE 1ER NIVEL DE ATENCION CON POBLACION ASIGNADA</t>
  </si>
  <si>
    <t>PARA ESTABLECIMIENTOS DE II Y III NIVEL DE ATENCION SIN POBLACION ASIGNADA</t>
  </si>
  <si>
    <t>NIVEL</t>
  </si>
  <si>
    <t>III-1</t>
  </si>
  <si>
    <t>II-2</t>
  </si>
  <si>
    <t>II-1</t>
  </si>
  <si>
    <t>II-E</t>
  </si>
  <si>
    <t>Tasa Atenciones en interconsulta</t>
  </si>
  <si>
    <t>Teleinterconsultas
ANUAL2023</t>
  </si>
  <si>
    <t>Atenciones
anual 2023</t>
  </si>
  <si>
    <t>Tasa 
habitantes &lt;100,000 - tasa x 10,000habts</t>
  </si>
  <si>
    <t>Habitantes &lt; a 1,000, se considera una tasa x 100 Hbts</t>
  </si>
  <si>
    <t>Habitantes &lt; a 10,000, se considera una tasa x 1,000 Hbts</t>
  </si>
  <si>
    <t>Habitantes &lt; a 100,000, se considera una tasa x 10,000 Hbts</t>
  </si>
  <si>
    <t>Habitantes &gt;= a 100,000 se considera una tasa x 100,000 Hbts</t>
  </si>
  <si>
    <t>Poblacion adscrita al establecimiento de salud de acuerdo a lo siguiente:</t>
  </si>
  <si>
    <t xml:space="preserve">CONSOLIDADO DE TELEINTERCONSULTA POR MEDICO, TELECONSULTA Y TELEMONITOREO POR CIERTAS PATOLOGIAS  </t>
  </si>
  <si>
    <t xml:space="preserve">TOTAL </t>
  </si>
  <si>
    <t>Umbral en tasa</t>
  </si>
  <si>
    <t>Nºde teleinterconsultas  2024(incremento)</t>
  </si>
  <si>
    <t>Logro 2024 en tasa(umbral + tasa según ficha)</t>
  </si>
  <si>
    <t>Meta 2024 Teleinterconsulta a realizar</t>
  </si>
  <si>
    <t>Teleinterconsulta</t>
  </si>
  <si>
    <t>Para el caso de los establecimientos de salud con umbral 0, considerar lo siguiente:</t>
  </si>
  <si>
    <t>Población asignada &lt;=15,000, su tasa será (50).</t>
  </si>
  <si>
    <t>Población asignada de 15,001 a 30,000, su tasa será (60).</t>
  </si>
  <si>
    <t>Población asignada de &gt;=30,001, su tasa será (90).</t>
  </si>
  <si>
    <t>Tasa Atenciones en Teleconsulta</t>
  </si>
  <si>
    <t>umbral en tasa</t>
  </si>
  <si>
    <t>Atenciones en salud &lt; a 1,000, se considerará una tasa x 100 At.</t>
  </si>
  <si>
    <t>Atenciones en salud &lt; a 10,000, se considerará una tasa x 1000 At.</t>
  </si>
  <si>
    <t>Atenciones en salud &lt; a 100,000, se considerará una tasa x 10,000 At.</t>
  </si>
  <si>
    <t>Atenciones en salud &gt;= 100,000, se considerará una tasa x 100 ,000 At.</t>
  </si>
  <si>
    <t>HOSPITALES  SIN POBLACION ASIGNADA</t>
  </si>
  <si>
    <t>Marzo</t>
  </si>
  <si>
    <t>116 P.S. JUAN PABLO</t>
  </si>
  <si>
    <t xml:space="preserve">CONSOLIDADO DE ATENCIONES </t>
  </si>
  <si>
    <t>Tele
Interconsulta _prog. Coord.</t>
  </si>
  <si>
    <t>Tele
Consulta
_prog. Coord.</t>
  </si>
  <si>
    <t>Tele
Monitoreo
_prog. Coord.</t>
  </si>
  <si>
    <t>Abril</t>
  </si>
  <si>
    <t>Junio</t>
  </si>
  <si>
    <t>META 2025</t>
  </si>
  <si>
    <t>FICHA Nº32: TELEINTERCONSULTA- TELECONSULTA -TELEMONITOREO   ----  CALCULO DE METAS</t>
  </si>
  <si>
    <t>calculo de metas 2025</t>
  </si>
  <si>
    <t>DIRESA_CALLAO</t>
  </si>
  <si>
    <t>Poblacion 
2025</t>
  </si>
  <si>
    <t>Produccion_2024
atenciones teleinterconsulta de medicos anual con DNI</t>
  </si>
  <si>
    <t>Meta 2025 Teleinterconsulta a realizar</t>
  </si>
  <si>
    <t>Meta 2025 Teleinterconsulta a realizar _programacion Coordinadora</t>
  </si>
  <si>
    <t>Produccion_2024
Atenciones de Teleconsulta con DNI
Anual_2024</t>
  </si>
  <si>
    <t>Meta 2025 Teleconsulta a realizar</t>
  </si>
  <si>
    <t>Meta 2025 Teleconsulta a realizar_PROGRAMACION Coordinadora</t>
  </si>
  <si>
    <t>Telemonitoreo de ciertas patologias con DNI
anual_2024</t>
  </si>
  <si>
    <t>RED_BONILLA</t>
  </si>
  <si>
    <t>I-2   - 00006220 - PUESTO DE SALUD MANUEL BONILLA</t>
  </si>
  <si>
    <t>I-3   - 00006221 - CENTRO DE SALUD  ALBERTO BARTON</t>
  </si>
  <si>
    <t>I-2   - 00006226 - PUESTO DE SALUD PUERTO NUEVO</t>
  </si>
  <si>
    <t>I-2   - 00006227 - PUESTO DE SALUD LA PUNTA</t>
  </si>
  <si>
    <t>I-2   - 00006225 - PUESTO DE SALUD  SAN JUAN BOSCO</t>
  </si>
  <si>
    <t>I-2   - 00006223 - PUESTO DE SALUD SANTA FE</t>
  </si>
  <si>
    <t>I-2   - 00006222 - PUESTO DE SALUD CALLAO</t>
  </si>
  <si>
    <t>I-2   - 00006224 - PUESTO DE SALUD JOSE BOTERIN</t>
  </si>
  <si>
    <t>I-2   - 00025474 - PUESTO DE SALUD JOSE OLAYA</t>
  </si>
  <si>
    <t>I-2   - 00006235 - PUESTO DE SALUD MIGUEL GRAU</t>
  </si>
  <si>
    <t>I-2   - 00006234 - PUESTO DE SALUD SANTA ROSA</t>
  </si>
  <si>
    <t>I-4   - 00006228 - CENTRO DE SALUD NESTOR GAMBETTA</t>
  </si>
  <si>
    <t>I-2   - 00006231 - PUESTO DE SALUD RAMON CASTILLA</t>
  </si>
  <si>
    <t>I-4   - 00006230 - CENTRO DE SALUD ACAPULCO</t>
  </si>
  <si>
    <t>I-2   - 00006233 - PUESTO DE SALUD JUAN PABLO II</t>
  </si>
  <si>
    <t>I-2   - 00020823 - CENTRO DE SALUD MENTAL COMUNITARIO SARITA COLONIA</t>
  </si>
  <si>
    <t>RED_BEPECA</t>
  </si>
  <si>
    <t>I-2   - 00006243 - PUESTO DE SALUD FAUCETT</t>
  </si>
  <si>
    <t>I-2   - 00006244 - PUESTO DE SALUD 200 MILLAS</t>
  </si>
  <si>
    <t>I-2   - 00006768 - PUESTO DE SALUD PALMERAS DE OQUENDO</t>
  </si>
  <si>
    <t>I-3   - 00006239 - CENTRO DE SALUD SESQUICENTENARIO</t>
  </si>
  <si>
    <t>I-2   - 00006240 - PUESTO DE SALUD PREVI</t>
  </si>
  <si>
    <t>I-2   - 00006245 - PUESTO DE SALUD BOCANEGRA</t>
  </si>
  <si>
    <t>I-2   - 00006246 - PUESTO DE SALUD EL ÁLAMO</t>
  </si>
  <si>
    <t>I-2   - 00006241 - PUESTO DE SALUD AEROPUERTO</t>
  </si>
  <si>
    <t>I-2   - 00006242 - PUESTO DE SALUD PLAYA RIMAC</t>
  </si>
  <si>
    <t>I-2   - 00006248 - PUESTO DE SALUD POLIGONO IV</t>
  </si>
  <si>
    <t>I-4   - 00006249 - C.S. BELLAVISTA PERU COREA</t>
  </si>
  <si>
    <t>I-2   - 00006250 - PUESTO DE SALUD ALTA MAR</t>
  </si>
  <si>
    <t>I-2   - 00006253 - PUESTO DE SALUD VILLA SEÑOR. DE LOS MILAGROS</t>
  </si>
  <si>
    <t>I-3   - 00006252 - CENTRO DE SALUD CARMEN DE LA LEGUA</t>
  </si>
  <si>
    <t>I-2   - 00006251 - PUESTO DE SALUD  LA PERLA</t>
  </si>
  <si>
    <t>I-2   - 00031271 - CENTRO DE SALUD MENTAL COMUNITARIO UNIVERSITARIO CALLAO</t>
  </si>
  <si>
    <t>I-2   - 00029132 - CENTRO DE SALUD MENTAL COMUNITARIO CARMEN DE LA LEGUA REYNOSO</t>
  </si>
  <si>
    <t>I-2   - 00026983 - CENTRO DE SALUD MENTAL COMUNITARIO LA PERLA</t>
  </si>
  <si>
    <t>RED_VENTANILLA</t>
  </si>
  <si>
    <t>I-4   - 00007314 - C.S. MATERNO INFANTIL PACHACUTEC  PERU-COREA</t>
  </si>
  <si>
    <t>I-2   - 00006266 - PUESTO DE SALUD 3 DE FEBRERO</t>
  </si>
  <si>
    <t>I-2   - 00006264 - PUESTO DE SALUD BAHÍA BLANCA</t>
  </si>
  <si>
    <t>I-2   - 00006267 - PUESTO DE SALUD CIUDAD PACHACUTEC</t>
  </si>
  <si>
    <t>I-2   - 00006263 - PUESTO DE SALUD  SANTA ROSA DE PACHACUTEC</t>
  </si>
  <si>
    <t>I-2   - 00006257 - PUESTO DE SALUD ANGAMOS</t>
  </si>
  <si>
    <t>I-2   - 00006262 - PUESTO DE SALUD HIJOS DEL ALMIRANTE GRAU</t>
  </si>
  <si>
    <t>I-2   - 00006268 - PUESTO DE SALUD DEFENSORES DE LA PATRIA</t>
  </si>
  <si>
    <t>I-2   - 00006255 - PUESTO DE SALUD VENTANILLA ALTA</t>
  </si>
  <si>
    <t>I-4   - 00006256 - CENTRO DE SALUD VILLA LOS REYES</t>
  </si>
  <si>
    <t>I-2   - 00006261 - PUESTO DE SALUD LUIS FELIPE DE LAS CASAS</t>
  </si>
  <si>
    <t>I-4   - 00006260 - CENTRO DE SALUD  MI PERU</t>
  </si>
  <si>
    <t>I-4   - 00006238 - C.S. MARQUEZ</t>
  </si>
  <si>
    <t>I-2   - 00006259 - PUESTO DE SALUD VENTANILLA ESTE</t>
  </si>
  <si>
    <t>I-2   - 00006258 - PUESTO DE SALUD VENTANILLA BAJA</t>
  </si>
  <si>
    <t>I-2   - 00029381 - CENTRO DE SALUD MENTAL COMUNITARIO MI PERU</t>
  </si>
  <si>
    <t>I-2   - 00032158 - CENTRO DE SALUD MENTAL COMUNITARIO VENTANILLA NORTE</t>
  </si>
  <si>
    <t>INDICADORES DE GESTION  2025</t>
  </si>
  <si>
    <t xml:space="preserve">FICHA Nº32: TELEINTERCONSULTA- TELECONSULTA -TELEMONITOREO   </t>
  </si>
  <si>
    <t xml:space="preserve">CONSOLIDADO TELEINTERCONSULTA " 99499.11- 99499.12 " LAB= "1 Y 2 " COD="D" </t>
  </si>
  <si>
    <t xml:space="preserve">AVANCE DE TELEMONITOREO  "COD= 99499.10" CON CIERTAS PATOLOGIAS  </t>
  </si>
  <si>
    <t xml:space="preserve">AVANCE DE TELECONSULTA  "COD= 99499.01 o 99499.03 " </t>
  </si>
  <si>
    <t xml:space="preserve">AVANCE DE TELEINTERCONSULTA " 99499.11- 99499.12 " LAB= "1 Y 2 " COD="D" </t>
  </si>
  <si>
    <t>2 tasas</t>
  </si>
  <si>
    <t>3 tasas</t>
  </si>
  <si>
    <t>Meta 2025 Telemonitoreo a realizar</t>
  </si>
  <si>
    <t>Meta 2025 Telemonitoreo a realizar_ coordinadora</t>
  </si>
  <si>
    <t xml:space="preserve"> Abril</t>
  </si>
  <si>
    <t>may</t>
  </si>
  <si>
    <t>May</t>
  </si>
  <si>
    <t>Mayo</t>
  </si>
  <si>
    <t>Jun</t>
  </si>
  <si>
    <t>Jul</t>
  </si>
  <si>
    <t>Julio</t>
  </si>
  <si>
    <t>,</t>
  </si>
  <si>
    <t>Nov</t>
  </si>
  <si>
    <t>Ago</t>
  </si>
  <si>
    <t>Agosto</t>
  </si>
  <si>
    <t>Agos</t>
  </si>
  <si>
    <t>Set</t>
  </si>
  <si>
    <t>Setiembre</t>
  </si>
  <si>
    <t>FICHA Nº32: TELEINTERCONSULTA</t>
  </si>
  <si>
    <t>Oct</t>
  </si>
  <si>
    <t>Octubre</t>
  </si>
  <si>
    <t>Dic</t>
  </si>
  <si>
    <t xml:space="preserve"> Dic</t>
  </si>
  <si>
    <t>Diciembre</t>
  </si>
  <si>
    <t>0</t>
  </si>
  <si>
    <t>Meta 2025 
de OGTI Y 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</si>
</sst>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0"/>
      <name val="Tahoma"/>
      <family val="2"/>
    </font>
    <font>
      <b/>
      <sz val="11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4"/>
      <color rgb="FFFF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</cellStyleXfs>
  <cellXfs count="49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NumberForma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5" borderId="1" xfId="0" quotePrefix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3" borderId="8" xfId="0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2" fillId="0" borderId="37" xfId="0" applyNumberFormat="1" applyFont="1" applyBorder="1" applyAlignment="1">
      <alignment horizontal="center"/>
    </xf>
    <xf numFmtId="0" fontId="2" fillId="3" borderId="31" xfId="0" applyNumberFormat="1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0" fontId="2" fillId="3" borderId="34" xfId="0" applyNumberFormat="1" applyFont="1" applyFill="1" applyBorder="1" applyAlignment="1">
      <alignment horizontal="center"/>
    </xf>
    <xf numFmtId="0" fontId="2" fillId="3" borderId="14" xfId="0" applyNumberFormat="1" applyFont="1" applyFill="1" applyBorder="1" applyAlignment="1">
      <alignment horizontal="center"/>
    </xf>
    <xf numFmtId="0" fontId="2" fillId="3" borderId="32" xfId="0" applyNumberFormat="1" applyFont="1" applyFill="1" applyBorder="1" applyAlignment="1">
      <alignment horizontal="center"/>
    </xf>
    <xf numFmtId="0" fontId="2" fillId="3" borderId="33" xfId="0" applyNumberFormat="1" applyFont="1" applyFill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3" fillId="0" borderId="0" xfId="0" applyFont="1"/>
    <xf numFmtId="0" fontId="13" fillId="0" borderId="0" xfId="0" applyFont="1"/>
    <xf numFmtId="0" fontId="8" fillId="0" borderId="0" xfId="0" applyFont="1"/>
    <xf numFmtId="0" fontId="0" fillId="0" borderId="10" xfId="0" applyBorder="1" applyAlignment="1">
      <alignment horizontal="left" indent="1"/>
    </xf>
    <xf numFmtId="0" fontId="4" fillId="0" borderId="12" xfId="0" applyFont="1" applyBorder="1" applyAlignment="1">
      <alignment horizontal="left" indent="1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" fillId="9" borderId="8" xfId="0" applyFont="1" applyFill="1" applyBorder="1" applyAlignment="1">
      <alignment horizontal="center" wrapText="1"/>
    </xf>
    <xf numFmtId="0" fontId="7" fillId="8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39" xfId="0" applyBorder="1" applyAlignment="1">
      <alignment horizontal="center"/>
    </xf>
    <xf numFmtId="1" fontId="10" fillId="0" borderId="1" xfId="1" applyNumberFormat="1" applyFont="1" applyFill="1" applyBorder="1" applyAlignment="1">
      <alignment horizontal="center"/>
    </xf>
    <xf numFmtId="0" fontId="1" fillId="9" borderId="28" xfId="0" applyFont="1" applyFill="1" applyBorder="1" applyAlignment="1">
      <alignment horizontal="center" vertical="center" wrapText="1"/>
    </xf>
    <xf numFmtId="0" fontId="16" fillId="4" borderId="0" xfId="0" applyFont="1" applyFill="1"/>
    <xf numFmtId="1" fontId="12" fillId="4" borderId="1" xfId="1" applyNumberFormat="1" applyFont="1" applyFill="1" applyBorder="1" applyAlignment="1">
      <alignment horizontal="center"/>
    </xf>
    <xf numFmtId="0" fontId="17" fillId="4" borderId="0" xfId="0" applyFont="1" applyFill="1"/>
    <xf numFmtId="0" fontId="15" fillId="7" borderId="2" xfId="0" applyFont="1" applyFill="1" applyBorder="1"/>
    <xf numFmtId="0" fontId="15" fillId="7" borderId="6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1" fontId="12" fillId="4" borderId="5" xfId="1" applyNumberFormat="1" applyFont="1" applyFill="1" applyBorder="1" applyAlignment="1">
      <alignment horizontal="center"/>
    </xf>
    <xf numFmtId="0" fontId="0" fillId="11" borderId="46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42" xfId="0" applyFill="1" applyBorder="1" applyAlignment="1">
      <alignment horizontal="center"/>
    </xf>
    <xf numFmtId="1" fontId="10" fillId="0" borderId="2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4" fillId="13" borderId="1" xfId="0" applyFont="1" applyFill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15" borderId="54" xfId="0" applyFont="1" applyFill="1" applyBorder="1" applyAlignment="1">
      <alignment horizontal="center" vertical="center" wrapText="1"/>
    </xf>
    <xf numFmtId="0" fontId="10" fillId="11" borderId="1" xfId="1" applyNumberFormat="1" applyFont="1" applyFill="1" applyBorder="1" applyAlignment="1">
      <alignment horizontal="center"/>
    </xf>
    <xf numFmtId="0" fontId="10" fillId="11" borderId="21" xfId="1" applyNumberFormat="1" applyFont="1" applyFill="1" applyBorder="1" applyAlignment="1">
      <alignment horizontal="center"/>
    </xf>
    <xf numFmtId="1" fontId="12" fillId="0" borderId="5" xfId="1" applyNumberFormat="1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21" xfId="1" applyNumberFormat="1" applyFont="1" applyFill="1" applyBorder="1" applyAlignment="1">
      <alignment horizontal="center"/>
    </xf>
    <xf numFmtId="1" fontId="12" fillId="12" borderId="19" xfId="1" applyNumberFormat="1" applyFont="1" applyFill="1" applyBorder="1" applyAlignment="1">
      <alignment horizontal="center"/>
    </xf>
    <xf numFmtId="1" fontId="12" fillId="12" borderId="22" xfId="1" applyNumberFormat="1" applyFont="1" applyFill="1" applyBorder="1" applyAlignment="1">
      <alignment horizontal="center"/>
    </xf>
    <xf numFmtId="0" fontId="1" fillId="8" borderId="50" xfId="0" applyFont="1" applyFill="1" applyBorder="1"/>
    <xf numFmtId="1" fontId="10" fillId="4" borderId="1" xfId="1" applyNumberFormat="1" applyFont="1" applyFill="1" applyBorder="1" applyAlignment="1">
      <alignment horizontal="center"/>
    </xf>
    <xf numFmtId="0" fontId="10" fillId="4" borderId="1" xfId="1" applyNumberFormat="1" applyFont="1" applyFill="1" applyBorder="1" applyAlignment="1">
      <alignment horizontal="center"/>
    </xf>
    <xf numFmtId="1" fontId="12" fillId="4" borderId="19" xfId="1" applyNumberFormat="1" applyFont="1" applyFill="1" applyBorder="1" applyAlignment="1">
      <alignment horizontal="center"/>
    </xf>
    <xf numFmtId="1" fontId="12" fillId="0" borderId="19" xfId="1" applyNumberFormat="1" applyFont="1" applyFill="1" applyBorder="1" applyAlignment="1">
      <alignment horizontal="center"/>
    </xf>
    <xf numFmtId="1" fontId="12" fillId="6" borderId="1" xfId="1" applyNumberFormat="1" applyFont="1" applyFill="1" applyBorder="1" applyAlignment="1">
      <alignment horizontal="center"/>
    </xf>
    <xf numFmtId="1" fontId="18" fillId="6" borderId="1" xfId="1" applyNumberFormat="1" applyFont="1" applyFill="1" applyBorder="1" applyAlignment="1">
      <alignment horizontal="center"/>
    </xf>
    <xf numFmtId="1" fontId="18" fillId="6" borderId="19" xfId="1" applyNumberFormat="1" applyFont="1" applyFill="1" applyBorder="1" applyAlignment="1">
      <alignment horizontal="center"/>
    </xf>
    <xf numFmtId="2" fontId="10" fillId="6" borderId="1" xfId="0" applyNumberFormat="1" applyFont="1" applyFill="1" applyBorder="1" applyAlignment="1">
      <alignment horizontal="center"/>
    </xf>
    <xf numFmtId="0" fontId="10" fillId="6" borderId="1" xfId="1" applyNumberFormat="1" applyFont="1" applyFill="1" applyBorder="1" applyAlignment="1">
      <alignment horizontal="center"/>
    </xf>
    <xf numFmtId="0" fontId="18" fillId="6" borderId="1" xfId="1" applyNumberFormat="1" applyFont="1" applyFill="1" applyBorder="1" applyAlignment="1">
      <alignment horizontal="center"/>
    </xf>
    <xf numFmtId="0" fontId="1" fillId="10" borderId="52" xfId="0" applyFont="1" applyFill="1" applyBorder="1" applyAlignment="1">
      <alignment horizontal="center" vertical="center" wrapText="1"/>
    </xf>
    <xf numFmtId="0" fontId="10" fillId="11" borderId="5" xfId="1" applyNumberFormat="1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 vertical="center" wrapText="1"/>
    </xf>
    <xf numFmtId="2" fontId="0" fillId="0" borderId="25" xfId="0" applyNumberFormat="1" applyBorder="1" applyAlignment="1">
      <alignment horizontal="center"/>
    </xf>
    <xf numFmtId="2" fontId="0" fillId="11" borderId="46" xfId="0" applyNumberFormat="1" applyFill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11" borderId="55" xfId="0" applyNumberFormat="1" applyFill="1" applyBorder="1" applyAlignment="1">
      <alignment horizontal="center"/>
    </xf>
    <xf numFmtId="0" fontId="4" fillId="4" borderId="25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/>
    </xf>
    <xf numFmtId="0" fontId="4" fillId="4" borderId="27" xfId="0" applyNumberFormat="1" applyFont="1" applyFill="1" applyBorder="1" applyAlignment="1">
      <alignment horizontal="center"/>
    </xf>
    <xf numFmtId="0" fontId="6" fillId="4" borderId="0" xfId="0" applyFont="1" applyFill="1"/>
    <xf numFmtId="1" fontId="12" fillId="4" borderId="2" xfId="1" applyNumberFormat="1" applyFont="1" applyFill="1" applyBorder="1" applyAlignment="1">
      <alignment horizontal="center"/>
    </xf>
    <xf numFmtId="1" fontId="12" fillId="4" borderId="42" xfId="1" applyNumberFormat="1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 vertical="center" wrapText="1"/>
    </xf>
    <xf numFmtId="1" fontId="15" fillId="12" borderId="39" xfId="0" applyNumberFormat="1" applyFont="1" applyFill="1" applyBorder="1" applyAlignment="1">
      <alignment horizontal="center"/>
    </xf>
    <xf numFmtId="1" fontId="15" fillId="12" borderId="56" xfId="0" applyNumberFormat="1" applyFont="1" applyFill="1" applyBorder="1" applyAlignment="1">
      <alignment horizontal="center"/>
    </xf>
    <xf numFmtId="2" fontId="18" fillId="6" borderId="1" xfId="0" applyNumberFormat="1" applyFont="1" applyFill="1" applyBorder="1" applyAlignment="1">
      <alignment horizontal="center"/>
    </xf>
    <xf numFmtId="2" fontId="18" fillId="6" borderId="2" xfId="1" applyNumberFormat="1" applyFont="1" applyFill="1" applyBorder="1" applyAlignment="1">
      <alignment horizontal="center"/>
    </xf>
    <xf numFmtId="1" fontId="0" fillId="6" borderId="19" xfId="0" applyNumberFormat="1" applyFill="1" applyBorder="1" applyAlignment="1">
      <alignment horizontal="center"/>
    </xf>
    <xf numFmtId="0" fontId="4" fillId="4" borderId="30" xfId="0" applyFont="1" applyFill="1" applyBorder="1" applyAlignment="1">
      <alignment horizontal="center" vertical="center" wrapText="1"/>
    </xf>
    <xf numFmtId="0" fontId="1" fillId="8" borderId="57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1" fillId="10" borderId="53" xfId="0" applyFont="1" applyFill="1" applyBorder="1" applyAlignment="1">
      <alignment horizontal="center" vertical="center" wrapText="1"/>
    </xf>
    <xf numFmtId="0" fontId="1" fillId="10" borderId="57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1" fontId="10" fillId="0" borderId="5" xfId="1" applyNumberFormat="1" applyFont="1" applyFill="1" applyBorder="1" applyAlignment="1">
      <alignment horizontal="center"/>
    </xf>
    <xf numFmtId="0" fontId="1" fillId="6" borderId="14" xfId="0" applyFont="1" applyFill="1" applyBorder="1"/>
    <xf numFmtId="0" fontId="1" fillId="6" borderId="31" xfId="0" applyFont="1" applyFill="1" applyBorder="1" applyAlignment="1">
      <alignment horizontal="center"/>
    </xf>
    <xf numFmtId="2" fontId="18" fillId="6" borderId="32" xfId="0" applyNumberFormat="1" applyFont="1" applyFill="1" applyBorder="1" applyAlignment="1">
      <alignment horizontal="center"/>
    </xf>
    <xf numFmtId="1" fontId="18" fillId="6" borderId="32" xfId="1" applyNumberFormat="1" applyFont="1" applyFill="1" applyBorder="1" applyAlignment="1">
      <alignment horizontal="center"/>
    </xf>
    <xf numFmtId="0" fontId="18" fillId="6" borderId="32" xfId="1" applyNumberFormat="1" applyFont="1" applyFill="1" applyBorder="1" applyAlignment="1">
      <alignment horizontal="center"/>
    </xf>
    <xf numFmtId="2" fontId="18" fillId="6" borderId="52" xfId="1" applyNumberFormat="1" applyFont="1" applyFill="1" applyBorder="1" applyAlignment="1">
      <alignment horizontal="center"/>
    </xf>
    <xf numFmtId="1" fontId="12" fillId="6" borderId="32" xfId="1" applyNumberFormat="1" applyFont="1" applyFill="1" applyBorder="1" applyAlignment="1">
      <alignment horizontal="center"/>
    </xf>
    <xf numFmtId="2" fontId="10" fillId="6" borderId="32" xfId="0" applyNumberFormat="1" applyFont="1" applyFill="1" applyBorder="1" applyAlignment="1">
      <alignment horizontal="center"/>
    </xf>
    <xf numFmtId="0" fontId="10" fillId="6" borderId="32" xfId="1" applyNumberFormat="1" applyFont="1" applyFill="1" applyBorder="1" applyAlignment="1">
      <alignment horizontal="center"/>
    </xf>
    <xf numFmtId="2" fontId="10" fillId="6" borderId="32" xfId="1" applyNumberFormat="1" applyFont="1" applyFill="1" applyBorder="1" applyAlignment="1">
      <alignment horizontal="center"/>
    </xf>
    <xf numFmtId="1" fontId="0" fillId="6" borderId="33" xfId="0" applyNumberFormat="1" applyFill="1" applyBorder="1" applyAlignment="1">
      <alignment horizontal="center"/>
    </xf>
    <xf numFmtId="1" fontId="6" fillId="12" borderId="9" xfId="0" applyNumberFormat="1" applyFont="1" applyFill="1" applyBorder="1" applyAlignment="1">
      <alignment horizontal="center"/>
    </xf>
    <xf numFmtId="1" fontId="12" fillId="4" borderId="46" xfId="1" applyNumberFormat="1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14" fillId="10" borderId="52" xfId="0" applyFont="1" applyFill="1" applyBorder="1" applyAlignment="1">
      <alignment horizontal="center" vertical="center" wrapText="1"/>
    </xf>
    <xf numFmtId="1" fontId="4" fillId="14" borderId="1" xfId="0" applyNumberFormat="1" applyFont="1" applyFill="1" applyBorder="1" applyAlignment="1">
      <alignment horizontal="center"/>
    </xf>
    <xf numFmtId="1" fontId="6" fillId="12" borderId="10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" fontId="10" fillId="0" borderId="16" xfId="1" applyNumberFormat="1" applyFont="1" applyFill="1" applyBorder="1" applyAlignment="1">
      <alignment horizontal="center"/>
    </xf>
    <xf numFmtId="0" fontId="10" fillId="11" borderId="16" xfId="1" applyNumberFormat="1" applyFont="1" applyFill="1" applyBorder="1" applyAlignment="1">
      <alignment horizontal="center"/>
    </xf>
    <xf numFmtId="1" fontId="12" fillId="0" borderId="16" xfId="1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10" fillId="18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1" fontId="6" fillId="12" borderId="43" xfId="0" applyNumberFormat="1" applyFont="1" applyFill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54" xfId="0" applyNumberFormat="1" applyFont="1" applyBorder="1" applyAlignment="1">
      <alignment horizontal="center"/>
    </xf>
    <xf numFmtId="0" fontId="2" fillId="3" borderId="17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4" xfId="0" applyNumberFormat="1" applyFont="1" applyFill="1" applyBorder="1" applyAlignment="1">
      <alignment horizontal="center"/>
    </xf>
    <xf numFmtId="0" fontId="2" fillId="3" borderId="19" xfId="0" applyNumberFormat="1" applyFont="1" applyFill="1" applyBorder="1" applyAlignment="1">
      <alignment horizontal="center"/>
    </xf>
    <xf numFmtId="0" fontId="2" fillId="3" borderId="36" xfId="0" applyNumberFormat="1" applyFont="1" applyFill="1" applyBorder="1" applyAlignment="1">
      <alignment horizontal="center"/>
    </xf>
    <xf numFmtId="0" fontId="2" fillId="3" borderId="38" xfId="0" applyNumberFormat="1" applyFont="1" applyFill="1" applyBorder="1" applyAlignment="1">
      <alignment horizontal="center"/>
    </xf>
    <xf numFmtId="0" fontId="2" fillId="3" borderId="52" xfId="0" applyNumberFormat="1" applyFont="1" applyFill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55" xfId="0" applyNumberFormat="1" applyFont="1" applyBorder="1" applyAlignment="1">
      <alignment horizontal="center"/>
    </xf>
    <xf numFmtId="0" fontId="1" fillId="5" borderId="33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2" fillId="3" borderId="62" xfId="0" applyNumberFormat="1" applyFont="1" applyFill="1" applyBorder="1" applyAlignment="1">
      <alignment horizontal="center"/>
    </xf>
    <xf numFmtId="0" fontId="4" fillId="12" borderId="0" xfId="0" applyFont="1" applyFill="1" applyBorder="1" applyAlignment="1">
      <alignment horizontal="center" vertical="center" wrapText="1"/>
    </xf>
    <xf numFmtId="1" fontId="15" fillId="12" borderId="0" xfId="0" applyNumberFormat="1" applyFont="1" applyFill="1" applyBorder="1" applyAlignment="1">
      <alignment horizontal="center"/>
    </xf>
    <xf numFmtId="1" fontId="4" fillId="12" borderId="24" xfId="0" applyNumberFormat="1" applyFont="1" applyFill="1" applyBorder="1" applyAlignment="1">
      <alignment horizontal="center"/>
    </xf>
    <xf numFmtId="1" fontId="4" fillId="12" borderId="19" xfId="0" applyNumberFormat="1" applyFont="1" applyFill="1" applyBorder="1" applyAlignment="1">
      <alignment horizontal="center"/>
    </xf>
    <xf numFmtId="0" fontId="8" fillId="12" borderId="29" xfId="0" applyFont="1" applyFill="1" applyBorder="1" applyAlignment="1">
      <alignment horizontal="center" vertical="center" wrapText="1"/>
    </xf>
    <xf numFmtId="0" fontId="22" fillId="15" borderId="54" xfId="0" applyFont="1" applyFill="1" applyBorder="1" applyAlignment="1">
      <alignment horizontal="center" vertical="center" wrapText="1"/>
    </xf>
    <xf numFmtId="1" fontId="4" fillId="12" borderId="8" xfId="0" applyNumberFormat="1" applyFont="1" applyFill="1" applyBorder="1" applyAlignment="1">
      <alignment horizontal="center"/>
    </xf>
    <xf numFmtId="1" fontId="15" fillId="12" borderId="8" xfId="0" applyNumberFormat="1" applyFont="1" applyFill="1" applyBorder="1" applyAlignment="1">
      <alignment horizontal="center"/>
    </xf>
    <xf numFmtId="1" fontId="15" fillId="12" borderId="9" xfId="0" applyNumberFormat="1" applyFont="1" applyFill="1" applyBorder="1" applyAlignment="1">
      <alignment horizontal="center"/>
    </xf>
    <xf numFmtId="1" fontId="4" fillId="18" borderId="45" xfId="0" applyNumberFormat="1" applyFont="1" applyFill="1" applyBorder="1" applyAlignment="1">
      <alignment horizontal="center"/>
    </xf>
    <xf numFmtId="1" fontId="15" fillId="18" borderId="9" xfId="0" applyNumberFormat="1" applyFont="1" applyFill="1" applyBorder="1" applyAlignment="1">
      <alignment horizontal="center"/>
    </xf>
    <xf numFmtId="1" fontId="4" fillId="18" borderId="9" xfId="0" applyNumberFormat="1" applyFont="1" applyFill="1" applyBorder="1" applyAlignment="1">
      <alignment horizontal="center"/>
    </xf>
    <xf numFmtId="1" fontId="15" fillId="18" borderId="45" xfId="0" applyNumberFormat="1" applyFont="1" applyFill="1" applyBorder="1" applyAlignment="1">
      <alignment horizontal="center"/>
    </xf>
    <xf numFmtId="1" fontId="4" fillId="18" borderId="43" xfId="0" applyNumberFormat="1" applyFont="1" applyFill="1" applyBorder="1" applyAlignment="1">
      <alignment horizontal="center"/>
    </xf>
    <xf numFmtId="1" fontId="4" fillId="18" borderId="44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left" indent="1"/>
    </xf>
    <xf numFmtId="0" fontId="2" fillId="4" borderId="1" xfId="0" applyFont="1" applyFill="1" applyBorder="1" applyAlignment="1"/>
    <xf numFmtId="0" fontId="2" fillId="20" borderId="1" xfId="0" applyFont="1" applyFill="1" applyBorder="1" applyAlignment="1">
      <alignment horizontal="left"/>
    </xf>
    <xf numFmtId="0" fontId="2" fillId="20" borderId="1" xfId="0" applyNumberFormat="1" applyFont="1" applyFill="1" applyBorder="1" applyAlignment="1">
      <alignment horizontal="center"/>
    </xf>
    <xf numFmtId="0" fontId="0" fillId="20" borderId="1" xfId="0" applyFill="1" applyBorder="1" applyAlignment="1">
      <alignment horizontal="left" indent="1"/>
    </xf>
    <xf numFmtId="0" fontId="2" fillId="2" borderId="2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left"/>
    </xf>
    <xf numFmtId="0" fontId="2" fillId="19" borderId="1" xfId="0" applyNumberFormat="1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58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1" fontId="23" fillId="22" borderId="31" xfId="5" applyNumberFormat="1" applyFont="1" applyFill="1" applyBorder="1" applyAlignment="1" applyProtection="1">
      <alignment horizontal="center" vertical="center" wrapText="1"/>
    </xf>
    <xf numFmtId="1" fontId="23" fillId="22" borderId="32" xfId="5" applyNumberFormat="1" applyFont="1" applyFill="1" applyBorder="1" applyAlignment="1" applyProtection="1">
      <alignment horizontal="center" vertical="center" wrapText="1"/>
    </xf>
    <xf numFmtId="1" fontId="23" fillId="22" borderId="33" xfId="5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left" indent="1"/>
    </xf>
    <xf numFmtId="1" fontId="6" fillId="12" borderId="45" xfId="0" applyNumberFormat="1" applyFont="1" applyFill="1" applyBorder="1" applyAlignment="1">
      <alignment horizontal="center"/>
    </xf>
    <xf numFmtId="0" fontId="1" fillId="5" borderId="62" xfId="0" applyFont="1" applyFill="1" applyBorder="1" applyAlignment="1">
      <alignment horizontal="center" vertical="center" wrapText="1"/>
    </xf>
    <xf numFmtId="0" fontId="2" fillId="2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2" fontId="0" fillId="0" borderId="0" xfId="1" applyNumberFormat="1" applyFont="1"/>
    <xf numFmtId="16" fontId="1" fillId="5" borderId="1" xfId="0" quotePrefix="1" applyNumberFormat="1" applyFont="1" applyFill="1" applyBorder="1" applyAlignment="1">
      <alignment horizontal="center"/>
    </xf>
    <xf numFmtId="0" fontId="0" fillId="17" borderId="1" xfId="0" applyNumberForma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0" fontId="15" fillId="21" borderId="1" xfId="0" applyNumberFormat="1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17" borderId="1" xfId="0" applyFill="1" applyBorder="1" applyAlignment="1">
      <alignment horizontal="left"/>
    </xf>
    <xf numFmtId="0" fontId="0" fillId="17" borderId="1" xfId="0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left"/>
    </xf>
    <xf numFmtId="0" fontId="0" fillId="18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1" xfId="0" applyFill="1" applyBorder="1" applyAlignment="1">
      <alignment horizontal="left"/>
    </xf>
    <xf numFmtId="0" fontId="0" fillId="24" borderId="1" xfId="0" applyNumberForma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1" xfId="0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left" indent="1"/>
    </xf>
    <xf numFmtId="0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18" borderId="1" xfId="0" applyFont="1" applyFill="1" applyBorder="1" applyAlignment="1">
      <alignment horizontal="left"/>
    </xf>
    <xf numFmtId="0" fontId="2" fillId="18" borderId="1" xfId="0" applyNumberFormat="1" applyFont="1" applyFill="1" applyBorder="1" applyAlignment="1">
      <alignment horizontal="center"/>
    </xf>
    <xf numFmtId="0" fontId="0" fillId="18" borderId="1" xfId="0" applyFill="1" applyBorder="1" applyAlignment="1">
      <alignment horizontal="left" indent="1"/>
    </xf>
    <xf numFmtId="0" fontId="0" fillId="18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15" fillId="4" borderId="0" xfId="0" applyFont="1" applyFill="1"/>
    <xf numFmtId="0" fontId="26" fillId="4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7" fillId="26" borderId="31" xfId="0" applyFont="1" applyFill="1" applyBorder="1"/>
    <xf numFmtId="0" fontId="0" fillId="0" borderId="32" xfId="0" applyBorder="1"/>
    <xf numFmtId="0" fontId="4" fillId="12" borderId="53" xfId="0" applyFont="1" applyFill="1" applyBorder="1" applyAlignment="1">
      <alignment horizontal="center" vertical="center" wrapText="1"/>
    </xf>
    <xf numFmtId="0" fontId="27" fillId="26" borderId="5" xfId="0" applyFont="1" applyFill="1" applyBorder="1"/>
    <xf numFmtId="0" fontId="11" fillId="8" borderId="45" xfId="0" applyFont="1" applyFill="1" applyBorder="1" applyAlignment="1">
      <alignment horizontal="center" vertical="center" wrapText="1"/>
    </xf>
    <xf numFmtId="0" fontId="1" fillId="8" borderId="40" xfId="0" applyFont="1" applyFill="1" applyBorder="1" applyAlignment="1">
      <alignment horizontal="center" vertical="center" wrapText="1"/>
    </xf>
    <xf numFmtId="0" fontId="4" fillId="12" borderId="61" xfId="0" applyFont="1" applyFill="1" applyBorder="1" applyAlignment="1">
      <alignment horizontal="center" vertical="center" wrapText="1"/>
    </xf>
    <xf numFmtId="0" fontId="8" fillId="12" borderId="53" xfId="0" applyFont="1" applyFill="1" applyBorder="1" applyAlignment="1">
      <alignment horizontal="center" vertical="center" wrapText="1"/>
    </xf>
    <xf numFmtId="0" fontId="27" fillId="26" borderId="1" xfId="0" applyFont="1" applyFill="1" applyBorder="1"/>
    <xf numFmtId="0" fontId="18" fillId="6" borderId="8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/>
    </xf>
    <xf numFmtId="0" fontId="28" fillId="3" borderId="8" xfId="0" applyFont="1" applyFill="1" applyBorder="1" applyAlignment="1">
      <alignment horizontal="center"/>
    </xf>
    <xf numFmtId="1" fontId="18" fillId="6" borderId="52" xfId="1" applyNumberFormat="1" applyFont="1" applyFill="1" applyBorder="1" applyAlignment="1">
      <alignment horizontal="center"/>
    </xf>
    <xf numFmtId="1" fontId="12" fillId="6" borderId="52" xfId="1" applyNumberFormat="1" applyFont="1" applyFill="1" applyBorder="1" applyAlignment="1">
      <alignment horizontal="center"/>
    </xf>
    <xf numFmtId="0" fontId="0" fillId="11" borderId="1" xfId="0" applyFill="1" applyBorder="1" applyAlignment="1">
      <alignment horizontal="left" vertical="top"/>
    </xf>
    <xf numFmtId="0" fontId="29" fillId="4" borderId="9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1" fontId="10" fillId="0" borderId="16" xfId="0" applyNumberFormat="1" applyFont="1" applyBorder="1" applyAlignment="1">
      <alignment horizontal="center"/>
    </xf>
    <xf numFmtId="1" fontId="10" fillId="11" borderId="41" xfId="1" applyNumberFormat="1" applyFont="1" applyFill="1" applyBorder="1" applyAlignment="1">
      <alignment horizontal="center"/>
    </xf>
    <xf numFmtId="1" fontId="12" fillId="12" borderId="41" xfId="1" applyNumberFormat="1" applyFont="1" applyFill="1" applyBorder="1" applyAlignment="1">
      <alignment horizontal="center"/>
    </xf>
    <xf numFmtId="1" fontId="12" fillId="12" borderId="46" xfId="1" applyNumberFormat="1" applyFont="1" applyFill="1" applyBorder="1" applyAlignment="1">
      <alignment horizontal="center"/>
    </xf>
    <xf numFmtId="0" fontId="30" fillId="0" borderId="23" xfId="0" applyFont="1" applyBorder="1" applyAlignment="1">
      <alignment horizontal="center"/>
    </xf>
    <xf numFmtId="1" fontId="31" fillId="0" borderId="5" xfId="0" applyNumberFormat="1" applyFont="1" applyBorder="1" applyAlignment="1">
      <alignment horizontal="center"/>
    </xf>
    <xf numFmtId="1" fontId="31" fillId="0" borderId="5" xfId="1" applyNumberFormat="1" applyFont="1" applyFill="1" applyBorder="1" applyAlignment="1">
      <alignment horizontal="center"/>
    </xf>
    <xf numFmtId="0" fontId="31" fillId="11" borderId="5" xfId="1" applyNumberFormat="1" applyFont="1" applyFill="1" applyBorder="1" applyAlignment="1">
      <alignment horizontal="center"/>
    </xf>
    <xf numFmtId="1" fontId="31" fillId="11" borderId="5" xfId="1" applyNumberFormat="1" applyFont="1" applyFill="1" applyBorder="1" applyAlignment="1">
      <alignment horizontal="center"/>
    </xf>
    <xf numFmtId="1" fontId="15" fillId="0" borderId="5" xfId="1" applyNumberFormat="1" applyFont="1" applyFill="1" applyBorder="1" applyAlignment="1">
      <alignment horizontal="center"/>
    </xf>
    <xf numFmtId="1" fontId="15" fillId="12" borderId="46" xfId="1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" fontId="12" fillId="12" borderId="24" xfId="0" applyNumberFormat="1" applyFont="1" applyFill="1" applyBorder="1" applyAlignment="1">
      <alignment horizontal="center"/>
    </xf>
    <xf numFmtId="0" fontId="29" fillId="4" borderId="10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11" borderId="2" xfId="1" applyNumberFormat="1" applyFont="1" applyFill="1" applyBorder="1" applyAlignment="1">
      <alignment horizontal="center"/>
    </xf>
    <xf numFmtId="1" fontId="12" fillId="12" borderId="2" xfId="1" applyNumberFormat="1" applyFont="1" applyFill="1" applyBorder="1" applyAlignment="1">
      <alignment horizontal="center"/>
    </xf>
    <xf numFmtId="0" fontId="30" fillId="0" borderId="18" xfId="0" applyFont="1" applyBorder="1" applyAlignment="1">
      <alignment horizontal="center"/>
    </xf>
    <xf numFmtId="1" fontId="31" fillId="0" borderId="1" xfId="0" applyNumberFormat="1" applyFont="1" applyBorder="1" applyAlignment="1">
      <alignment horizontal="center"/>
    </xf>
    <xf numFmtId="1" fontId="31" fillId="0" borderId="1" xfId="1" applyNumberFormat="1" applyFont="1" applyFill="1" applyBorder="1" applyAlignment="1">
      <alignment horizontal="center"/>
    </xf>
    <xf numFmtId="0" fontId="31" fillId="11" borderId="1" xfId="1" applyNumberFormat="1" applyFont="1" applyFill="1" applyBorder="1" applyAlignment="1">
      <alignment horizontal="center"/>
    </xf>
    <xf numFmtId="1" fontId="31" fillId="11" borderId="1" xfId="1" applyNumberFormat="1" applyFont="1" applyFill="1" applyBorder="1" applyAlignment="1">
      <alignment horizontal="center"/>
    </xf>
    <xf numFmtId="1" fontId="15" fillId="0" borderId="1" xfId="1" applyNumberFormat="1" applyFont="1" applyFill="1" applyBorder="1" applyAlignment="1">
      <alignment horizontal="center"/>
    </xf>
    <xf numFmtId="0" fontId="29" fillId="0" borderId="18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12" fillId="12" borderId="19" xfId="0" applyNumberFormat="1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30" fillId="4" borderId="18" xfId="0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/>
    </xf>
    <xf numFmtId="1" fontId="31" fillId="4" borderId="1" xfId="1" applyNumberFormat="1" applyFont="1" applyFill="1" applyBorder="1" applyAlignment="1">
      <alignment horizontal="center"/>
    </xf>
    <xf numFmtId="0" fontId="31" fillId="4" borderId="1" xfId="1" applyNumberFormat="1" applyFont="1" applyFill="1" applyBorder="1" applyAlignment="1">
      <alignment horizontal="center"/>
    </xf>
    <xf numFmtId="1" fontId="15" fillId="4" borderId="1" xfId="1" applyNumberFormat="1" applyFont="1" applyFill="1" applyBorder="1" applyAlignment="1">
      <alignment horizontal="center"/>
    </xf>
    <xf numFmtId="0" fontId="16" fillId="0" borderId="18" xfId="0" applyFont="1" applyBorder="1" applyAlignment="1">
      <alignment horizontal="center"/>
    </xf>
    <xf numFmtId="1" fontId="31" fillId="4" borderId="1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center"/>
    </xf>
    <xf numFmtId="1" fontId="32" fillId="12" borderId="2" xfId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0" fillId="4" borderId="2" xfId="1" applyNumberFormat="1" applyFont="1" applyFill="1" applyBorder="1" applyAlignment="1">
      <alignment horizontal="center"/>
    </xf>
    <xf numFmtId="0" fontId="0" fillId="4" borderId="0" xfId="0" applyFill="1"/>
    <xf numFmtId="0" fontId="27" fillId="11" borderId="1" xfId="0" applyFont="1" applyFill="1" applyBorder="1" applyAlignment="1">
      <alignment horizontal="left" vertical="top"/>
    </xf>
    <xf numFmtId="0" fontId="18" fillId="8" borderId="10" xfId="0" applyFont="1" applyFill="1" applyBorder="1" applyAlignment="1">
      <alignment horizontal="center"/>
    </xf>
    <xf numFmtId="1" fontId="18" fillId="6" borderId="2" xfId="1" applyNumberFormat="1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center"/>
    </xf>
    <xf numFmtId="1" fontId="11" fillId="6" borderId="1" xfId="1" applyNumberFormat="1" applyFont="1" applyFill="1" applyBorder="1" applyAlignment="1">
      <alignment horizontal="center"/>
    </xf>
    <xf numFmtId="0" fontId="11" fillId="6" borderId="1" xfId="1" applyNumberFormat="1" applyFont="1" applyFill="1" applyBorder="1" applyAlignment="1">
      <alignment horizontal="center"/>
    </xf>
    <xf numFmtId="2" fontId="11" fillId="6" borderId="1" xfId="1" applyNumberFormat="1" applyFont="1" applyFill="1" applyBorder="1" applyAlignment="1">
      <alignment horizontal="center"/>
    </xf>
    <xf numFmtId="1" fontId="15" fillId="6" borderId="2" xfId="1" applyNumberFormat="1" applyFont="1" applyFill="1" applyBorder="1" applyAlignment="1">
      <alignment horizontal="center"/>
    </xf>
    <xf numFmtId="1" fontId="12" fillId="6" borderId="2" xfId="1" applyNumberFormat="1" applyFont="1" applyFill="1" applyBorder="1" applyAlignment="1">
      <alignment horizontal="center"/>
    </xf>
    <xf numFmtId="1" fontId="29" fillId="6" borderId="19" xfId="0" applyNumberFormat="1" applyFont="1" applyFill="1" applyBorder="1" applyAlignment="1">
      <alignment horizontal="center"/>
    </xf>
    <xf numFmtId="1" fontId="15" fillId="12" borderId="2" xfId="1" applyNumberFormat="1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1" fontId="12" fillId="11" borderId="2" xfId="1" applyNumberFormat="1" applyFont="1" applyFill="1" applyBorder="1" applyAlignment="1">
      <alignment horizontal="center"/>
    </xf>
    <xf numFmtId="0" fontId="15" fillId="11" borderId="1" xfId="1" applyNumberFormat="1" applyFont="1" applyFill="1" applyBorder="1" applyAlignment="1">
      <alignment horizontal="center"/>
    </xf>
    <xf numFmtId="1" fontId="12" fillId="0" borderId="2" xfId="1" applyNumberFormat="1" applyFont="1" applyFill="1" applyBorder="1" applyAlignment="1">
      <alignment horizontal="center"/>
    </xf>
    <xf numFmtId="0" fontId="0" fillId="4" borderId="1" xfId="0" applyFill="1" applyBorder="1"/>
    <xf numFmtId="0" fontId="12" fillId="0" borderId="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4" borderId="35" xfId="0" applyFont="1" applyFill="1" applyBorder="1" applyAlignment="1">
      <alignment horizontal="center"/>
    </xf>
    <xf numFmtId="1" fontId="10" fillId="18" borderId="4" xfId="0" applyNumberFormat="1" applyFont="1" applyFill="1" applyBorder="1" applyAlignment="1">
      <alignment horizontal="center"/>
    </xf>
    <xf numFmtId="1" fontId="10" fillId="0" borderId="4" xfId="1" applyNumberFormat="1" applyFont="1" applyFill="1" applyBorder="1" applyAlignment="1">
      <alignment horizontal="center"/>
    </xf>
    <xf numFmtId="0" fontId="10" fillId="11" borderId="4" xfId="1" applyNumberFormat="1" applyFont="1" applyFill="1" applyBorder="1" applyAlignment="1">
      <alignment horizontal="center"/>
    </xf>
    <xf numFmtId="1" fontId="10" fillId="11" borderId="47" xfId="1" applyNumberFormat="1" applyFont="1" applyFill="1" applyBorder="1" applyAlignment="1">
      <alignment horizontal="center"/>
    </xf>
    <xf numFmtId="1" fontId="12" fillId="0" borderId="4" xfId="1" applyNumberFormat="1" applyFont="1" applyFill="1" applyBorder="1" applyAlignment="1">
      <alignment horizontal="center"/>
    </xf>
    <xf numFmtId="1" fontId="12" fillId="12" borderId="47" xfId="1" applyNumberFormat="1" applyFont="1" applyFill="1" applyBorder="1" applyAlignment="1">
      <alignment horizontal="center"/>
    </xf>
    <xf numFmtId="1" fontId="12" fillId="0" borderId="36" xfId="1" applyNumberFormat="1" applyFont="1" applyFill="1" applyBorder="1" applyAlignment="1">
      <alignment horizontal="center"/>
    </xf>
    <xf numFmtId="0" fontId="30" fillId="0" borderId="35" xfId="0" applyFont="1" applyBorder="1" applyAlignment="1">
      <alignment horizontal="center"/>
    </xf>
    <xf numFmtId="1" fontId="31" fillId="0" borderId="4" xfId="0" applyNumberFormat="1" applyFont="1" applyBorder="1" applyAlignment="1">
      <alignment horizontal="center"/>
    </xf>
    <xf numFmtId="1" fontId="31" fillId="0" borderId="4" xfId="1" applyNumberFormat="1" applyFont="1" applyFill="1" applyBorder="1" applyAlignment="1">
      <alignment horizontal="center"/>
    </xf>
    <xf numFmtId="0" fontId="31" fillId="11" borderId="4" xfId="1" applyNumberFormat="1" applyFont="1" applyFill="1" applyBorder="1" applyAlignment="1">
      <alignment horizontal="center"/>
    </xf>
    <xf numFmtId="1" fontId="31" fillId="11" borderId="4" xfId="1" applyNumberFormat="1" applyFont="1" applyFill="1" applyBorder="1" applyAlignment="1">
      <alignment horizontal="center"/>
    </xf>
    <xf numFmtId="1" fontId="15" fillId="0" borderId="4" xfId="1" applyNumberFormat="1" applyFont="1" applyFill="1" applyBorder="1" applyAlignment="1">
      <alignment horizontal="center"/>
    </xf>
    <xf numFmtId="1" fontId="15" fillId="12" borderId="47" xfId="1" applyNumberFormat="1" applyFont="1" applyFill="1" applyBorder="1" applyAlignment="1">
      <alignment horizontal="center"/>
    </xf>
    <xf numFmtId="0" fontId="16" fillId="4" borderId="35" xfId="0" applyFont="1" applyFill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1" fontId="12" fillId="12" borderId="36" xfId="0" applyNumberFormat="1" applyFont="1" applyFill="1" applyBorder="1" applyAlignment="1">
      <alignment horizontal="center"/>
    </xf>
    <xf numFmtId="1" fontId="4" fillId="12" borderId="36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18" fillId="8" borderId="60" xfId="0" applyFont="1" applyFill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2" fontId="18" fillId="6" borderId="16" xfId="0" applyNumberFormat="1" applyFont="1" applyFill="1" applyBorder="1" applyAlignment="1">
      <alignment horizontal="center"/>
    </xf>
    <xf numFmtId="1" fontId="18" fillId="6" borderId="16" xfId="1" applyNumberFormat="1" applyFont="1" applyFill="1" applyBorder="1" applyAlignment="1">
      <alignment horizontal="center"/>
    </xf>
    <xf numFmtId="0" fontId="18" fillId="6" borderId="16" xfId="1" applyNumberFormat="1" applyFont="1" applyFill="1" applyBorder="1" applyAlignment="1">
      <alignment horizontal="center"/>
    </xf>
    <xf numFmtId="2" fontId="18" fillId="6" borderId="41" xfId="1" applyNumberFormat="1" applyFont="1" applyFill="1" applyBorder="1" applyAlignment="1">
      <alignment horizontal="center"/>
    </xf>
    <xf numFmtId="1" fontId="18" fillId="6" borderId="41" xfId="1" applyNumberFormat="1" applyFont="1" applyFill="1" applyBorder="1" applyAlignment="1">
      <alignment horizontal="center"/>
    </xf>
    <xf numFmtId="1" fontId="18" fillId="6" borderId="17" xfId="1" applyNumberFormat="1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2" fontId="31" fillId="6" borderId="16" xfId="0" applyNumberFormat="1" applyFont="1" applyFill="1" applyBorder="1" applyAlignment="1">
      <alignment horizontal="center"/>
    </xf>
    <xf numFmtId="1" fontId="11" fillId="6" borderId="16" xfId="1" applyNumberFormat="1" applyFont="1" applyFill="1" applyBorder="1" applyAlignment="1">
      <alignment horizontal="center"/>
    </xf>
    <xf numFmtId="0" fontId="11" fillId="6" borderId="16" xfId="1" applyNumberFormat="1" applyFont="1" applyFill="1" applyBorder="1" applyAlignment="1">
      <alignment horizontal="center"/>
    </xf>
    <xf numFmtId="2" fontId="11" fillId="6" borderId="16" xfId="1" applyNumberFormat="1" applyFont="1" applyFill="1" applyBorder="1" applyAlignment="1">
      <alignment horizontal="center"/>
    </xf>
    <xf numFmtId="1" fontId="15" fillId="6" borderId="41" xfId="1" applyNumberFormat="1" applyFont="1" applyFill="1" applyBorder="1" applyAlignment="1">
      <alignment horizontal="center"/>
    </xf>
    <xf numFmtId="1" fontId="12" fillId="6" borderId="41" xfId="1" applyNumberFormat="1" applyFont="1" applyFill="1" applyBorder="1" applyAlignment="1">
      <alignment horizontal="center"/>
    </xf>
    <xf numFmtId="2" fontId="10" fillId="6" borderId="16" xfId="0" applyNumberFormat="1" applyFont="1" applyFill="1" applyBorder="1" applyAlignment="1">
      <alignment horizontal="center"/>
    </xf>
    <xf numFmtId="1" fontId="12" fillId="6" borderId="16" xfId="1" applyNumberFormat="1" applyFont="1" applyFill="1" applyBorder="1" applyAlignment="1">
      <alignment horizontal="center"/>
    </xf>
    <xf numFmtId="0" fontId="10" fillId="6" borderId="16" xfId="1" applyNumberFormat="1" applyFont="1" applyFill="1" applyBorder="1" applyAlignment="1">
      <alignment horizontal="center"/>
    </xf>
    <xf numFmtId="1" fontId="29" fillId="6" borderId="17" xfId="0" applyNumberFormat="1" applyFont="1" applyFill="1" applyBorder="1" applyAlignment="1">
      <alignment horizontal="center"/>
    </xf>
    <xf numFmtId="1" fontId="0" fillId="6" borderId="17" xfId="0" applyNumberFormat="1" applyFill="1" applyBorder="1" applyAlignment="1">
      <alignment horizontal="center"/>
    </xf>
    <xf numFmtId="0" fontId="29" fillId="0" borderId="50" xfId="0" applyFont="1" applyBorder="1" applyAlignment="1">
      <alignment horizontal="center"/>
    </xf>
    <xf numFmtId="0" fontId="16" fillId="4" borderId="50" xfId="0" applyFont="1" applyFill="1" applyBorder="1" applyAlignment="1">
      <alignment horizontal="center"/>
    </xf>
    <xf numFmtId="0" fontId="27" fillId="4" borderId="1" xfId="0" applyFont="1" applyFill="1" applyBorder="1"/>
    <xf numFmtId="1" fontId="32" fillId="12" borderId="19" xfId="1" applyNumberFormat="1" applyFont="1" applyFill="1" applyBorder="1" applyAlignment="1">
      <alignment horizontal="center"/>
    </xf>
    <xf numFmtId="0" fontId="12" fillId="4" borderId="50" xfId="0" applyFont="1" applyFill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1" fontId="10" fillId="0" borderId="58" xfId="1" applyNumberFormat="1" applyFont="1" applyFill="1" applyBorder="1" applyAlignment="1">
      <alignment horizontal="center"/>
    </xf>
    <xf numFmtId="1" fontId="10" fillId="4" borderId="47" xfId="1" applyNumberFormat="1" applyFont="1" applyFill="1" applyBorder="1" applyAlignment="1">
      <alignment horizontal="center"/>
    </xf>
    <xf numFmtId="1" fontId="12" fillId="0" borderId="58" xfId="1" applyNumberFormat="1" applyFont="1" applyFill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0" fillId="4" borderId="2" xfId="0" applyFill="1" applyBorder="1"/>
    <xf numFmtId="0" fontId="12" fillId="0" borderId="50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1" fontId="10" fillId="18" borderId="21" xfId="0" applyNumberFormat="1" applyFont="1" applyFill="1" applyBorder="1" applyAlignment="1">
      <alignment horizontal="center"/>
    </xf>
    <xf numFmtId="0" fontId="29" fillId="0" borderId="21" xfId="0" applyFont="1" applyBorder="1" applyAlignment="1">
      <alignment horizontal="center"/>
    </xf>
    <xf numFmtId="1" fontId="10" fillId="11" borderId="42" xfId="1" applyNumberFormat="1" applyFont="1" applyFill="1" applyBorder="1" applyAlignment="1">
      <alignment horizontal="center"/>
    </xf>
    <xf numFmtId="1" fontId="12" fillId="12" borderId="42" xfId="1" applyNumberFormat="1" applyFont="1" applyFill="1" applyBorder="1" applyAlignment="1">
      <alignment horizontal="center"/>
    </xf>
    <xf numFmtId="0" fontId="33" fillId="0" borderId="20" xfId="0" applyFont="1" applyBorder="1" applyAlignment="1">
      <alignment horizontal="center"/>
    </xf>
    <xf numFmtId="1" fontId="31" fillId="0" borderId="21" xfId="0" applyNumberFormat="1" applyFont="1" applyBorder="1" applyAlignment="1">
      <alignment horizontal="center"/>
    </xf>
    <xf numFmtId="1" fontId="31" fillId="0" borderId="21" xfId="1" applyNumberFormat="1" applyFont="1" applyFill="1" applyBorder="1" applyAlignment="1">
      <alignment horizontal="center"/>
    </xf>
    <xf numFmtId="0" fontId="31" fillId="11" borderId="21" xfId="1" applyNumberFormat="1" applyFont="1" applyFill="1" applyBorder="1" applyAlignment="1">
      <alignment horizontal="center"/>
    </xf>
    <xf numFmtId="1" fontId="31" fillId="11" borderId="21" xfId="1" applyNumberFormat="1" applyFont="1" applyFill="1" applyBorder="1" applyAlignment="1">
      <alignment horizontal="center"/>
    </xf>
    <xf numFmtId="1" fontId="15" fillId="0" borderId="21" xfId="1" applyNumberFormat="1" applyFont="1" applyFill="1" applyBorder="1" applyAlignment="1">
      <alignment horizontal="center"/>
    </xf>
    <xf numFmtId="1" fontId="15" fillId="12" borderId="42" xfId="1" applyNumberFormat="1" applyFont="1" applyFill="1" applyBorder="1" applyAlignment="1">
      <alignment horizontal="center"/>
    </xf>
    <xf numFmtId="2" fontId="10" fillId="0" borderId="21" xfId="0" applyNumberFormat="1" applyFont="1" applyBorder="1" applyAlignment="1">
      <alignment horizontal="center"/>
    </xf>
    <xf numFmtId="1" fontId="12" fillId="12" borderId="22" xfId="0" applyNumberFormat="1" applyFont="1" applyFill="1" applyBorder="1" applyAlignment="1">
      <alignment horizontal="center"/>
    </xf>
    <xf numFmtId="0" fontId="0" fillId="4" borderId="0" xfId="0" applyFill="1" applyAlignment="1">
      <alignment horizontal="left" vertical="top"/>
    </xf>
    <xf numFmtId="0" fontId="21" fillId="0" borderId="0" xfId="0" applyFont="1" applyAlignment="1">
      <alignment vertical="center"/>
    </xf>
    <xf numFmtId="0" fontId="34" fillId="8" borderId="32" xfId="0" applyFont="1" applyFill="1" applyBorder="1" applyAlignment="1">
      <alignment horizontal="center" vertical="center" wrapText="1"/>
    </xf>
    <xf numFmtId="0" fontId="34" fillId="8" borderId="33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34" fillId="8" borderId="57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34" fillId="10" borderId="53" xfId="0" applyFont="1" applyFill="1" applyBorder="1" applyAlignment="1">
      <alignment horizontal="center" vertical="center" wrapText="1"/>
    </xf>
    <xf numFmtId="0" fontId="34" fillId="10" borderId="57" xfId="0" applyFont="1" applyFill="1" applyBorder="1" applyAlignment="1">
      <alignment horizontal="center" vertical="center" wrapText="1"/>
    </xf>
    <xf numFmtId="0" fontId="34" fillId="9" borderId="28" xfId="0" applyFont="1" applyFill="1" applyBorder="1" applyAlignment="1">
      <alignment horizontal="center" vertical="center" wrapText="1"/>
    </xf>
    <xf numFmtId="0" fontId="2" fillId="0" borderId="59" xfId="0" applyNumberFormat="1" applyFont="1" applyBorder="1" applyAlignment="1">
      <alignment horizontal="center"/>
    </xf>
    <xf numFmtId="0" fontId="2" fillId="0" borderId="58" xfId="0" applyNumberFormat="1" applyFont="1" applyBorder="1" applyAlignment="1">
      <alignment horizontal="center"/>
    </xf>
    <xf numFmtId="0" fontId="2" fillId="0" borderId="6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9" borderId="2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left" vertical="center"/>
    </xf>
    <xf numFmtId="0" fontId="2" fillId="19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 wrapText="1"/>
    </xf>
    <xf numFmtId="10" fontId="0" fillId="0" borderId="0" xfId="1" applyNumberFormat="1" applyFont="1" applyAlignment="1">
      <alignment horizontal="center"/>
    </xf>
    <xf numFmtId="0" fontId="0" fillId="0" borderId="10" xfId="0" applyFill="1" applyBorder="1"/>
    <xf numFmtId="0" fontId="0" fillId="7" borderId="1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17" borderId="1" xfId="0" applyNumberFormat="1" applyFont="1" applyFill="1" applyBorder="1" applyAlignment="1">
      <alignment horizontal="center"/>
    </xf>
    <xf numFmtId="0" fontId="15" fillId="28" borderId="1" xfId="0" applyNumberFormat="1" applyFont="1" applyFill="1" applyBorder="1" applyAlignment="1">
      <alignment horizontal="center"/>
    </xf>
    <xf numFmtId="0" fontId="2" fillId="25" borderId="45" xfId="0" applyFont="1" applyFill="1" applyBorder="1"/>
    <xf numFmtId="1" fontId="15" fillId="18" borderId="43" xfId="0" applyNumberFormat="1" applyFont="1" applyFill="1" applyBorder="1" applyAlignment="1">
      <alignment horizontal="center"/>
    </xf>
    <xf numFmtId="1" fontId="15" fillId="18" borderId="44" xfId="0" applyNumberFormat="1" applyFont="1" applyFill="1" applyBorder="1" applyAlignment="1">
      <alignment horizontal="center"/>
    </xf>
    <xf numFmtId="0" fontId="2" fillId="3" borderId="68" xfId="0" applyNumberFormat="1" applyFont="1" applyFill="1" applyBorder="1" applyAlignment="1">
      <alignment horizontal="center"/>
    </xf>
    <xf numFmtId="0" fontId="2" fillId="3" borderId="69" xfId="0" applyNumberFormat="1" applyFont="1" applyFill="1" applyBorder="1" applyAlignment="1">
      <alignment horizontal="center"/>
    </xf>
    <xf numFmtId="0" fontId="2" fillId="3" borderId="70" xfId="0" applyNumberFormat="1" applyFont="1" applyFill="1" applyBorder="1" applyAlignment="1">
      <alignment horizontal="center"/>
    </xf>
    <xf numFmtId="0" fontId="2" fillId="3" borderId="71" xfId="0" applyNumberFormat="1" applyFont="1" applyFill="1" applyBorder="1" applyAlignment="1">
      <alignment horizontal="center"/>
    </xf>
    <xf numFmtId="0" fontId="2" fillId="3" borderId="48" xfId="0" applyNumberFormat="1" applyFont="1" applyFill="1" applyBorder="1" applyAlignment="1">
      <alignment horizontal="center"/>
    </xf>
    <xf numFmtId="0" fontId="2" fillId="3" borderId="72" xfId="0" applyNumberFormat="1" applyFont="1" applyFill="1" applyBorder="1" applyAlignment="1">
      <alignment horizontal="center"/>
    </xf>
    <xf numFmtId="0" fontId="2" fillId="3" borderId="73" xfId="0" applyNumberFormat="1" applyFont="1" applyFill="1" applyBorder="1" applyAlignment="1">
      <alignment horizontal="center"/>
    </xf>
    <xf numFmtId="1" fontId="23" fillId="22" borderId="1" xfId="5" applyNumberFormat="1" applyFont="1" applyFill="1" applyBorder="1" applyAlignment="1" applyProtection="1">
      <alignment horizontal="center" vertical="center" wrapText="1"/>
    </xf>
    <xf numFmtId="1" fontId="23" fillId="27" borderId="1" xfId="5" applyNumberFormat="1" applyFont="1" applyFill="1" applyBorder="1" applyAlignment="1" applyProtection="1">
      <alignment horizontal="center" vertical="center" wrapText="1"/>
    </xf>
    <xf numFmtId="1" fontId="23" fillId="22" borderId="15" xfId="5" applyNumberFormat="1" applyFont="1" applyFill="1" applyBorder="1" applyAlignment="1" applyProtection="1">
      <alignment horizontal="center" vertical="center" wrapText="1"/>
    </xf>
    <xf numFmtId="1" fontId="23" fillId="22" borderId="16" xfId="5" applyNumberFormat="1" applyFont="1" applyFill="1" applyBorder="1" applyAlignment="1" applyProtection="1">
      <alignment horizontal="center" vertical="center" wrapText="1"/>
    </xf>
    <xf numFmtId="1" fontId="23" fillId="22" borderId="17" xfId="5" applyNumberFormat="1" applyFont="1" applyFill="1" applyBorder="1" applyAlignment="1" applyProtection="1">
      <alignment horizontal="center" vertical="center" wrapText="1"/>
    </xf>
    <xf numFmtId="1" fontId="23" fillId="22" borderId="18" xfId="5" applyNumberFormat="1" applyFont="1" applyFill="1" applyBorder="1" applyAlignment="1" applyProtection="1">
      <alignment horizontal="center" vertical="center" wrapText="1"/>
    </xf>
    <xf numFmtId="1" fontId="23" fillId="22" borderId="19" xfId="5" applyNumberFormat="1" applyFont="1" applyFill="1" applyBorder="1" applyAlignment="1" applyProtection="1">
      <alignment horizontal="center" vertical="center" wrapText="1"/>
    </xf>
    <xf numFmtId="1" fontId="23" fillId="22" borderId="20" xfId="5" applyNumberFormat="1" applyFont="1" applyFill="1" applyBorder="1" applyAlignment="1" applyProtection="1">
      <alignment horizontal="center" vertical="center" wrapText="1"/>
    </xf>
    <xf numFmtId="1" fontId="23" fillId="22" borderId="21" xfId="5" applyNumberFormat="1" applyFont="1" applyFill="1" applyBorder="1" applyAlignment="1" applyProtection="1">
      <alignment horizontal="center" vertical="center" wrapText="1"/>
    </xf>
    <xf numFmtId="1" fontId="23" fillId="22" borderId="22" xfId="5" applyNumberFormat="1" applyFont="1" applyFill="1" applyBorder="1" applyAlignment="1" applyProtection="1">
      <alignment horizontal="center" vertical="center" wrapText="1"/>
    </xf>
    <xf numFmtId="1" fontId="23" fillId="22" borderId="23" xfId="5" applyNumberFormat="1" applyFont="1" applyFill="1" applyBorder="1" applyAlignment="1" applyProtection="1">
      <alignment horizontal="center" vertical="center" wrapText="1"/>
    </xf>
    <xf numFmtId="1" fontId="23" fillId="22" borderId="5" xfId="5" applyNumberFormat="1" applyFont="1" applyFill="1" applyBorder="1" applyAlignment="1" applyProtection="1">
      <alignment horizontal="center" vertical="center" wrapText="1"/>
    </xf>
    <xf numFmtId="1" fontId="23" fillId="22" borderId="24" xfId="5" applyNumberFormat="1" applyFont="1" applyFill="1" applyBorder="1" applyAlignment="1" applyProtection="1">
      <alignment horizontal="center" vertical="center" wrapText="1"/>
    </xf>
    <xf numFmtId="1" fontId="23" fillId="22" borderId="35" xfId="5" applyNumberFormat="1" applyFont="1" applyFill="1" applyBorder="1" applyAlignment="1" applyProtection="1">
      <alignment horizontal="center" vertical="center" wrapText="1"/>
    </xf>
    <xf numFmtId="1" fontId="23" fillId="22" borderId="4" xfId="5" applyNumberFormat="1" applyFont="1" applyFill="1" applyBorder="1" applyAlignment="1" applyProtection="1">
      <alignment horizontal="center" vertical="center" wrapText="1"/>
    </xf>
    <xf numFmtId="1" fontId="23" fillId="22" borderId="36" xfId="5" applyNumberFormat="1" applyFont="1" applyFill="1" applyBorder="1" applyAlignment="1" applyProtection="1">
      <alignment horizontal="center" vertical="center" wrapText="1"/>
    </xf>
    <xf numFmtId="1" fontId="23" fillId="25" borderId="36" xfId="5" applyNumberFormat="1" applyFont="1" applyFill="1" applyBorder="1" applyAlignment="1" applyProtection="1">
      <alignment horizontal="center" vertical="center" wrapText="1"/>
    </xf>
    <xf numFmtId="0" fontId="28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24" borderId="1" xfId="0" applyFill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2" fillId="4" borderId="1" xfId="0" applyNumberFormat="1" applyFont="1" applyFill="1" applyBorder="1" applyAlignment="1"/>
    <xf numFmtId="0" fontId="0" fillId="0" borderId="1" xfId="0" applyNumberFormat="1" applyBorder="1" applyAlignment="1"/>
    <xf numFmtId="0" fontId="0" fillId="0" borderId="1" xfId="0" applyBorder="1" applyAlignment="1"/>
    <xf numFmtId="0" fontId="0" fillId="0" borderId="1" xfId="0" applyNumberFormat="1" applyFont="1" applyBorder="1" applyAlignment="1"/>
    <xf numFmtId="1" fontId="23" fillId="27" borderId="24" xfId="5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/>
    <xf numFmtId="0" fontId="0" fillId="25" borderId="9" xfId="0" applyFill="1" applyBorder="1"/>
    <xf numFmtId="0" fontId="6" fillId="0" borderId="1" xfId="0" applyFont="1" applyFill="1" applyBorder="1" applyAlignment="1">
      <alignment horizontal="left"/>
    </xf>
    <xf numFmtId="0" fontId="4" fillId="19" borderId="1" xfId="0" applyNumberFormat="1" applyFont="1" applyFill="1" applyBorder="1" applyAlignment="1">
      <alignment horizontal="center"/>
    </xf>
    <xf numFmtId="0" fontId="2" fillId="12" borderId="10" xfId="0" applyFont="1" applyFill="1" applyBorder="1"/>
    <xf numFmtId="0" fontId="0" fillId="12" borderId="10" xfId="0" applyFill="1" applyBorder="1"/>
    <xf numFmtId="0" fontId="0" fillId="14" borderId="9" xfId="0" applyFill="1" applyBorder="1"/>
    <xf numFmtId="0" fontId="0" fillId="14" borderId="10" xfId="0" applyFill="1" applyBorder="1"/>
    <xf numFmtId="0" fontId="0" fillId="14" borderId="11" xfId="0" applyFill="1" applyBorder="1"/>
    <xf numFmtId="0" fontId="0" fillId="12" borderId="12" xfId="0" applyFill="1" applyBorder="1"/>
    <xf numFmtId="0" fontId="1" fillId="5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1" fillId="5" borderId="8" xfId="0" quotePrefix="1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 vertical="center"/>
    </xf>
    <xf numFmtId="0" fontId="11" fillId="5" borderId="48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1" xfId="0" applyFont="1" applyFill="1" applyBorder="1" applyAlignment="1">
      <alignment horizontal="center" vertical="center"/>
    </xf>
    <xf numFmtId="0" fontId="11" fillId="5" borderId="63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 wrapText="1"/>
    </xf>
    <xf numFmtId="0" fontId="15" fillId="15" borderId="49" xfId="0" applyFont="1" applyFill="1" applyBorder="1" applyAlignment="1">
      <alignment horizontal="center" vertical="center" wrapText="1"/>
    </xf>
    <xf numFmtId="0" fontId="15" fillId="15" borderId="4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49" xfId="0" quotePrefix="1" applyFont="1" applyFill="1" applyBorder="1" applyAlignment="1">
      <alignment horizontal="center" vertical="center"/>
    </xf>
    <xf numFmtId="0" fontId="11" fillId="5" borderId="48" xfId="0" quotePrefix="1" applyFont="1" applyFill="1" applyBorder="1" applyAlignment="1">
      <alignment horizontal="center" vertical="center"/>
    </xf>
    <xf numFmtId="0" fontId="24" fillId="6" borderId="45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25" fillId="6" borderId="45" xfId="0" applyFont="1" applyFill="1" applyBorder="1" applyAlignment="1">
      <alignment horizontal="center" wrapText="1"/>
    </xf>
    <xf numFmtId="0" fontId="25" fillId="6" borderId="0" xfId="0" applyFont="1" applyFill="1" applyBorder="1" applyAlignment="1">
      <alignment horizontal="center" wrapText="1"/>
    </xf>
    <xf numFmtId="0" fontId="18" fillId="6" borderId="4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7"/>
    <cellStyle name="Normal 2 2" xfId="4"/>
    <cellStyle name="Normal 3" xfId="3"/>
    <cellStyle name="Normal 3 2" xfId="6"/>
    <cellStyle name="Normal 4" xfId="2"/>
    <cellStyle name="Porcentaje" xfId="1" builtinId="5"/>
    <cellStyle name="Porcentual 2 2" xfId="5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737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1</xdr:row>
      <xdr:rowOff>228600</xdr:rowOff>
    </xdr:from>
    <xdr:to>
      <xdr:col>20</xdr:col>
      <xdr:colOff>406400</xdr:colOff>
      <xdr:row>6</xdr:row>
      <xdr:rowOff>232228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5100" y="495300"/>
          <a:ext cx="8121650" cy="1203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</xdr:colOff>
      <xdr:row>0</xdr:row>
      <xdr:rowOff>152400</xdr:rowOff>
    </xdr:from>
    <xdr:to>
      <xdr:col>11</xdr:col>
      <xdr:colOff>533400</xdr:colOff>
      <xdr:row>0</xdr:row>
      <xdr:rowOff>673099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152400"/>
          <a:ext cx="1397000" cy="520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538772</xdr:colOff>
      <xdr:row>0</xdr:row>
      <xdr:rowOff>167545</xdr:rowOff>
    </xdr:from>
    <xdr:to>
      <xdr:col>14</xdr:col>
      <xdr:colOff>307862</xdr:colOff>
      <xdr:row>0</xdr:row>
      <xdr:rowOff>673099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1772" y="167545"/>
          <a:ext cx="1293090" cy="5055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0</xdr:row>
      <xdr:rowOff>219075</xdr:rowOff>
    </xdr:from>
    <xdr:to>
      <xdr:col>7</xdr:col>
      <xdr:colOff>419100</xdr:colOff>
      <xdr:row>0</xdr:row>
      <xdr:rowOff>647700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19075"/>
          <a:ext cx="1066800" cy="428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316522</xdr:colOff>
      <xdr:row>0</xdr:row>
      <xdr:rowOff>205645</xdr:rowOff>
    </xdr:from>
    <xdr:ext cx="959828" cy="451580"/>
    <xdr:pic>
      <xdr:nvPicPr>
        <xdr:cNvPr id="4" name="Imagen 3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1022" y="205645"/>
          <a:ext cx="959828" cy="451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278422</xdr:colOff>
      <xdr:row>0</xdr:row>
      <xdr:rowOff>253270</xdr:rowOff>
    </xdr:from>
    <xdr:ext cx="1293090" cy="505554"/>
    <xdr:pic>
      <xdr:nvPicPr>
        <xdr:cNvPr id="5" name="Imagen 4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7122" y="253270"/>
          <a:ext cx="1293090" cy="50555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zoomScale="50" zoomScaleNormal="50" workbookViewId="0">
      <selection activeCell="I3" sqref="I3"/>
    </sheetView>
  </sheetViews>
  <sheetFormatPr baseColWidth="10" defaultRowHeight="15" x14ac:dyDescent="0.25"/>
  <cols>
    <col min="2" max="2" width="63.140625" customWidth="1"/>
    <col min="3" max="3" width="16.5703125" customWidth="1"/>
    <col min="4" max="4" width="20.5703125" customWidth="1"/>
    <col min="12" max="12" width="17.140625" customWidth="1"/>
    <col min="20" max="20" width="18" customWidth="1"/>
  </cols>
  <sheetData>
    <row r="1" spans="1:27" ht="28.5" x14ac:dyDescent="0.25">
      <c r="A1" s="231"/>
      <c r="B1" s="388" t="s">
        <v>191</v>
      </c>
      <c r="C1" s="3"/>
      <c r="D1" s="3"/>
      <c r="E1" s="3"/>
      <c r="F1" s="3"/>
      <c r="G1" s="3"/>
      <c r="H1" s="3"/>
      <c r="I1" s="3"/>
      <c r="J1" s="3"/>
      <c r="K1" s="3"/>
    </row>
    <row r="2" spans="1:27" ht="23.25" x14ac:dyDescent="0.35">
      <c r="A2" s="231"/>
      <c r="B2" s="36" t="s">
        <v>126</v>
      </c>
      <c r="C2" s="3"/>
      <c r="D2" s="3"/>
      <c r="E2" s="3"/>
      <c r="F2" s="3"/>
      <c r="G2" s="3"/>
      <c r="H2" s="3"/>
      <c r="I2" s="3"/>
      <c r="J2" s="3"/>
      <c r="K2" s="3"/>
      <c r="W2" t="s">
        <v>105</v>
      </c>
    </row>
    <row r="3" spans="1:27" ht="21" x14ac:dyDescent="0.35">
      <c r="A3" s="231"/>
      <c r="B3" s="37" t="s">
        <v>83</v>
      </c>
      <c r="C3" s="3"/>
      <c r="D3" s="3"/>
      <c r="E3" s="3"/>
      <c r="F3" s="3"/>
      <c r="G3" s="3"/>
      <c r="H3" s="3"/>
      <c r="I3" s="3"/>
      <c r="J3" s="3"/>
      <c r="K3" s="3"/>
      <c r="W3" s="464" t="s">
        <v>106</v>
      </c>
      <c r="X3" s="464"/>
      <c r="Y3" s="464"/>
    </row>
    <row r="4" spans="1:27" ht="15.75" x14ac:dyDescent="0.25">
      <c r="A4" s="231"/>
      <c r="B4" s="50" t="s">
        <v>98</v>
      </c>
      <c r="C4" s="9"/>
      <c r="D4" s="9"/>
      <c r="E4" s="9"/>
      <c r="F4" s="9"/>
      <c r="G4" s="3"/>
      <c r="H4" s="3"/>
      <c r="I4" s="3"/>
      <c r="J4" s="3"/>
      <c r="K4" s="3"/>
    </row>
    <row r="5" spans="1:27" ht="15.75" x14ac:dyDescent="0.25">
      <c r="A5" s="231"/>
      <c r="B5" s="48" t="s">
        <v>94</v>
      </c>
      <c r="C5" s="9"/>
      <c r="D5" s="9"/>
      <c r="E5" s="9"/>
      <c r="F5" s="9"/>
      <c r="G5" s="3"/>
      <c r="H5" s="3"/>
      <c r="I5" s="3"/>
      <c r="J5" s="3"/>
      <c r="K5" s="3"/>
      <c r="W5" t="s">
        <v>107</v>
      </c>
    </row>
    <row r="6" spans="1:27" ht="15.75" x14ac:dyDescent="0.25">
      <c r="A6" s="231"/>
      <c r="B6" s="48" t="s">
        <v>95</v>
      </c>
      <c r="C6" s="9"/>
      <c r="D6" s="9"/>
      <c r="E6" s="9"/>
      <c r="F6" s="9"/>
      <c r="G6" s="3"/>
      <c r="H6" s="3"/>
      <c r="I6" s="3"/>
      <c r="J6" s="3"/>
      <c r="K6" s="3"/>
      <c r="W6" t="s">
        <v>108</v>
      </c>
    </row>
    <row r="7" spans="1:27" ht="18.75" x14ac:dyDescent="0.3">
      <c r="A7" s="231"/>
      <c r="B7" s="51" t="s">
        <v>96</v>
      </c>
      <c r="C7" s="52"/>
      <c r="D7" s="52"/>
      <c r="E7" s="52"/>
      <c r="F7" s="53"/>
      <c r="G7" s="3"/>
      <c r="H7" s="3"/>
      <c r="I7" s="3"/>
      <c r="J7" s="3"/>
      <c r="K7" s="3"/>
      <c r="W7" t="s">
        <v>109</v>
      </c>
    </row>
    <row r="8" spans="1:27" ht="15.75" x14ac:dyDescent="0.25">
      <c r="A8" s="231"/>
      <c r="B8" s="48" t="s">
        <v>97</v>
      </c>
      <c r="C8" s="8"/>
      <c r="D8" s="8"/>
      <c r="E8" s="8"/>
      <c r="F8" s="8"/>
      <c r="G8" s="3"/>
      <c r="H8" s="3"/>
      <c r="I8" s="3"/>
      <c r="J8" s="3"/>
      <c r="K8" s="3"/>
    </row>
    <row r="9" spans="1:27" ht="19.5" thickBot="1" x14ac:dyDescent="0.35">
      <c r="A9" s="231"/>
      <c r="B9" s="232"/>
      <c r="C9" s="233"/>
      <c r="D9" s="233"/>
      <c r="E9" s="233"/>
      <c r="F9" s="233"/>
      <c r="G9" s="234"/>
      <c r="H9" s="233"/>
      <c r="I9" s="233"/>
      <c r="J9" s="234"/>
      <c r="K9" s="233"/>
      <c r="L9" s="233"/>
      <c r="M9" s="234"/>
      <c r="N9" s="233"/>
      <c r="O9" s="233"/>
      <c r="P9" s="234"/>
      <c r="Q9" s="233"/>
      <c r="R9" s="233"/>
      <c r="S9" s="234"/>
      <c r="T9" s="233"/>
      <c r="U9" s="233"/>
      <c r="V9" s="234"/>
      <c r="W9" s="233"/>
      <c r="X9" s="233"/>
      <c r="Y9" s="234"/>
      <c r="Z9" s="233"/>
      <c r="AA9" s="233"/>
    </row>
    <row r="10" spans="1:27" ht="21.75" thickBot="1" x14ac:dyDescent="0.4">
      <c r="A10" s="231"/>
      <c r="C10" s="465" t="s">
        <v>127</v>
      </c>
      <c r="D10" s="466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8"/>
    </row>
    <row r="11" spans="1:27" ht="210.75" thickBot="1" x14ac:dyDescent="0.3">
      <c r="A11" s="235" t="s">
        <v>128</v>
      </c>
      <c r="B11" s="236"/>
      <c r="C11" s="389" t="s">
        <v>129</v>
      </c>
      <c r="D11" s="390" t="s">
        <v>130</v>
      </c>
      <c r="E11" s="391" t="s">
        <v>101</v>
      </c>
      <c r="F11" s="392" t="s">
        <v>93</v>
      </c>
      <c r="G11" s="393" t="s">
        <v>90</v>
      </c>
      <c r="H11" s="394" t="s">
        <v>103</v>
      </c>
      <c r="I11" s="395" t="s">
        <v>102</v>
      </c>
      <c r="J11" s="242" t="s">
        <v>131</v>
      </c>
      <c r="K11" s="159" t="s">
        <v>132</v>
      </c>
      <c r="L11" s="396" t="s">
        <v>133</v>
      </c>
      <c r="M11" s="391" t="s">
        <v>101</v>
      </c>
      <c r="N11" s="392" t="s">
        <v>93</v>
      </c>
      <c r="O11" s="393" t="s">
        <v>110</v>
      </c>
      <c r="P11" s="395" t="s">
        <v>103</v>
      </c>
      <c r="Q11" s="395" t="s">
        <v>102</v>
      </c>
      <c r="R11" s="242" t="s">
        <v>134</v>
      </c>
      <c r="S11" s="159" t="s">
        <v>135</v>
      </c>
      <c r="T11" s="396" t="s">
        <v>136</v>
      </c>
      <c r="U11" s="391" t="s">
        <v>101</v>
      </c>
      <c r="V11" s="392" t="s">
        <v>93</v>
      </c>
      <c r="W11" s="393" t="s">
        <v>82</v>
      </c>
      <c r="X11" s="395" t="s">
        <v>103</v>
      </c>
      <c r="Y11" s="395" t="s">
        <v>102</v>
      </c>
      <c r="Z11" s="159" t="s">
        <v>199</v>
      </c>
      <c r="AA11" s="159" t="s">
        <v>200</v>
      </c>
    </row>
    <row r="12" spans="1:27" ht="21.75" thickBot="1" x14ac:dyDescent="0.3">
      <c r="A12" s="238"/>
      <c r="C12" s="239"/>
      <c r="D12" s="240"/>
      <c r="E12" s="101"/>
      <c r="F12" s="102"/>
      <c r="G12" s="103"/>
      <c r="H12" s="104"/>
      <c r="I12" s="105"/>
      <c r="J12" s="241"/>
      <c r="K12" s="242"/>
      <c r="L12" s="47"/>
      <c r="M12" s="101"/>
      <c r="N12" s="102"/>
      <c r="O12" s="103"/>
      <c r="P12" s="105"/>
      <c r="Q12" s="105"/>
      <c r="R12" s="237"/>
      <c r="S12" s="237"/>
      <c r="T12" s="47"/>
      <c r="U12" s="101"/>
      <c r="V12" s="102"/>
      <c r="W12" s="103"/>
      <c r="X12" s="105"/>
      <c r="Y12" s="105"/>
      <c r="Z12" s="106"/>
      <c r="AA12" s="106"/>
    </row>
    <row r="13" spans="1:27" ht="16.5" thickBot="1" x14ac:dyDescent="0.3">
      <c r="A13" s="243" t="s">
        <v>137</v>
      </c>
      <c r="B13" s="108" t="s">
        <v>68</v>
      </c>
      <c r="C13" s="244">
        <v>317833</v>
      </c>
      <c r="D13" s="245">
        <v>3809</v>
      </c>
      <c r="E13" s="110"/>
      <c r="F13" s="111"/>
      <c r="G13" s="112"/>
      <c r="H13" s="113"/>
      <c r="I13" s="114"/>
      <c r="J13" s="246"/>
      <c r="K13" s="247"/>
      <c r="L13" s="109"/>
      <c r="M13" s="115"/>
      <c r="N13" s="114"/>
      <c r="O13" s="116"/>
      <c r="P13" s="117"/>
      <c r="Q13" s="114"/>
      <c r="R13" s="248"/>
      <c r="S13" s="248"/>
      <c r="T13" s="109"/>
      <c r="U13" s="115"/>
      <c r="V13" s="114"/>
      <c r="W13" s="116"/>
      <c r="X13" s="116"/>
      <c r="Y13" s="114"/>
      <c r="Z13" s="118"/>
      <c r="AA13" s="118"/>
    </row>
    <row r="14" spans="1:27" ht="18.75" x14ac:dyDescent="0.3">
      <c r="A14" s="249" t="str">
        <f>RIGHT(LEFT(B14,16),8)</f>
        <v>00006220</v>
      </c>
      <c r="B14" s="1" t="s">
        <v>138</v>
      </c>
      <c r="C14" s="250">
        <v>43299</v>
      </c>
      <c r="D14" s="251">
        <v>197</v>
      </c>
      <c r="E14" s="252">
        <v>45.497586549342941</v>
      </c>
      <c r="F14" s="129">
        <v>45.497586549342941</v>
      </c>
      <c r="G14" s="130">
        <v>10</v>
      </c>
      <c r="H14" s="253">
        <v>55.497586549342941</v>
      </c>
      <c r="I14" s="131">
        <v>12.817290595474017</v>
      </c>
      <c r="J14" s="254">
        <v>209.81729059547402</v>
      </c>
      <c r="K14" s="255">
        <v>210</v>
      </c>
      <c r="L14" s="256">
        <v>51</v>
      </c>
      <c r="M14" s="257">
        <v>11.77856301531213</v>
      </c>
      <c r="N14" s="258">
        <v>11.77856301531213</v>
      </c>
      <c r="O14" s="259">
        <v>2</v>
      </c>
      <c r="P14" s="260">
        <v>13.77856301531213</v>
      </c>
      <c r="Q14" s="261">
        <v>3.1821896614961385</v>
      </c>
      <c r="R14" s="262">
        <v>54.182189661496139</v>
      </c>
      <c r="S14" s="255">
        <v>54</v>
      </c>
      <c r="T14" s="263">
        <v>118</v>
      </c>
      <c r="U14" s="264">
        <v>27.252361486408464</v>
      </c>
      <c r="V14" s="107">
        <v>27.252361486408464</v>
      </c>
      <c r="W14" s="83">
        <v>10</v>
      </c>
      <c r="X14" s="83">
        <v>128</v>
      </c>
      <c r="Y14" s="66">
        <v>29.561883646273586</v>
      </c>
      <c r="Z14" s="265">
        <v>147.5618836462736</v>
      </c>
      <c r="AA14" s="157">
        <v>148</v>
      </c>
    </row>
    <row r="15" spans="1:27" ht="18.75" x14ac:dyDescent="0.3">
      <c r="A15" s="249" t="str">
        <f t="shared" ref="A15:A66" si="0">RIGHT(LEFT(B15,16),8)</f>
        <v>00006221</v>
      </c>
      <c r="B15" s="1" t="s">
        <v>139</v>
      </c>
      <c r="C15" s="266">
        <v>39246</v>
      </c>
      <c r="D15" s="267">
        <v>602</v>
      </c>
      <c r="E15" s="268">
        <v>153.39142842582683</v>
      </c>
      <c r="F15" s="46">
        <v>153.39142842582683</v>
      </c>
      <c r="G15" s="64">
        <v>10</v>
      </c>
      <c r="H15" s="269">
        <v>163.39142842582683</v>
      </c>
      <c r="I15" s="67">
        <v>41.632632223876783</v>
      </c>
      <c r="J15" s="270">
        <v>643.63263222387673</v>
      </c>
      <c r="K15" s="270">
        <v>644</v>
      </c>
      <c r="L15" s="271">
        <v>108</v>
      </c>
      <c r="M15" s="272">
        <v>27.518728023238037</v>
      </c>
      <c r="N15" s="273">
        <v>27.518728023238037</v>
      </c>
      <c r="O15" s="274">
        <v>2</v>
      </c>
      <c r="P15" s="275">
        <v>29.518728023238037</v>
      </c>
      <c r="Q15" s="276">
        <v>7.5214615561428015</v>
      </c>
      <c r="R15" s="262">
        <v>115.5214615561428</v>
      </c>
      <c r="S15" s="270">
        <v>116</v>
      </c>
      <c r="T15" s="277">
        <v>2991</v>
      </c>
      <c r="U15" s="278">
        <v>762.11588442134234</v>
      </c>
      <c r="V15" s="46">
        <v>762.11588442134234</v>
      </c>
      <c r="W15" s="64">
        <v>10</v>
      </c>
      <c r="X15" s="64">
        <v>3001</v>
      </c>
      <c r="Y15" s="67">
        <v>764.66391479386425</v>
      </c>
      <c r="Z15" s="279">
        <v>3755.663914793864</v>
      </c>
      <c r="AA15" s="158">
        <v>3756</v>
      </c>
    </row>
    <row r="16" spans="1:27" ht="18.75" x14ac:dyDescent="0.3">
      <c r="A16" s="249" t="str">
        <f t="shared" si="0"/>
        <v>00006226</v>
      </c>
      <c r="B16" s="1" t="s">
        <v>140</v>
      </c>
      <c r="C16" s="280">
        <v>9638</v>
      </c>
      <c r="D16" s="267">
        <v>80</v>
      </c>
      <c r="E16" s="268">
        <v>8.3004772774434521</v>
      </c>
      <c r="F16" s="67">
        <v>8.3004772774434521</v>
      </c>
      <c r="G16" s="64">
        <v>2</v>
      </c>
      <c r="H16" s="269">
        <v>10.300477277443452</v>
      </c>
      <c r="I16" s="67">
        <v>1.0687359698530245</v>
      </c>
      <c r="J16" s="270">
        <v>81.068735969853023</v>
      </c>
      <c r="K16" s="270">
        <v>81</v>
      </c>
      <c r="L16" s="271">
        <v>54</v>
      </c>
      <c r="M16" s="281">
        <v>5.6028221622743306</v>
      </c>
      <c r="N16" s="273">
        <v>5.6028221622743306</v>
      </c>
      <c r="O16" s="274">
        <v>2</v>
      </c>
      <c r="P16" s="275">
        <v>7.6028221622743306</v>
      </c>
      <c r="Q16" s="276">
        <v>0.78883815753001973</v>
      </c>
      <c r="R16" s="262">
        <v>54.788838157530023</v>
      </c>
      <c r="S16" s="270">
        <v>58</v>
      </c>
      <c r="T16" s="282">
        <v>9</v>
      </c>
      <c r="U16" s="283">
        <v>0.93380369371238847</v>
      </c>
      <c r="V16" s="67">
        <v>0.93380369371238847</v>
      </c>
      <c r="W16" s="64">
        <v>2</v>
      </c>
      <c r="X16" s="64">
        <v>11</v>
      </c>
      <c r="Y16" s="67">
        <v>1.1413156256484749</v>
      </c>
      <c r="Z16" s="279">
        <v>10.141315625648474</v>
      </c>
      <c r="AA16" s="158">
        <v>14</v>
      </c>
    </row>
    <row r="17" spans="1:27" ht="18.75" x14ac:dyDescent="0.3">
      <c r="A17" s="249" t="str">
        <f t="shared" si="0"/>
        <v>00006227</v>
      </c>
      <c r="B17" s="1" t="s">
        <v>141</v>
      </c>
      <c r="C17" s="280">
        <v>8831</v>
      </c>
      <c r="D17" s="267">
        <v>22</v>
      </c>
      <c r="E17" s="135">
        <v>2.4912240969312647</v>
      </c>
      <c r="F17" s="67">
        <v>2.4912240969312647</v>
      </c>
      <c r="G17" s="64">
        <v>2</v>
      </c>
      <c r="H17" s="269">
        <v>4.4912240969312647</v>
      </c>
      <c r="I17" s="67">
        <v>0.50857480431788749</v>
      </c>
      <c r="J17" s="270">
        <v>22.508574804317888</v>
      </c>
      <c r="K17" s="270">
        <v>23</v>
      </c>
      <c r="L17" s="284">
        <v>10</v>
      </c>
      <c r="M17" s="285">
        <v>1.1323745895142114</v>
      </c>
      <c r="N17" s="286">
        <v>1.1323745895142114</v>
      </c>
      <c r="O17" s="287">
        <v>2</v>
      </c>
      <c r="P17" s="286">
        <v>3.1323745895142112</v>
      </c>
      <c r="Q17" s="288">
        <v>0.35470213900059011</v>
      </c>
      <c r="R17" s="262">
        <v>10.35470213900059</v>
      </c>
      <c r="S17" s="270">
        <v>13</v>
      </c>
      <c r="T17" s="289">
        <v>10</v>
      </c>
      <c r="U17" s="283">
        <v>1.1323745895142114</v>
      </c>
      <c r="V17" s="67">
        <v>1.1323745895142114</v>
      </c>
      <c r="W17" s="64">
        <v>2</v>
      </c>
      <c r="X17" s="64">
        <v>12</v>
      </c>
      <c r="Y17" s="67">
        <v>1.3588495074170535</v>
      </c>
      <c r="Z17" s="279">
        <v>11.358849507417053</v>
      </c>
      <c r="AA17" s="158">
        <v>13</v>
      </c>
    </row>
    <row r="18" spans="1:27" ht="18.75" x14ac:dyDescent="0.3">
      <c r="A18" s="249" t="str">
        <f t="shared" si="0"/>
        <v>00006225</v>
      </c>
      <c r="B18" s="1" t="s">
        <v>142</v>
      </c>
      <c r="C18" s="266">
        <v>27985</v>
      </c>
      <c r="D18" s="267">
        <v>188</v>
      </c>
      <c r="E18" s="268">
        <v>67.178845810255496</v>
      </c>
      <c r="F18" s="46">
        <v>67.178845810255496</v>
      </c>
      <c r="G18" s="64">
        <v>3</v>
      </c>
      <c r="H18" s="269">
        <v>70.178845810255496</v>
      </c>
      <c r="I18" s="67">
        <v>25.077307775685366</v>
      </c>
      <c r="J18" s="270">
        <v>213.07730777568537</v>
      </c>
      <c r="K18" s="270">
        <v>213</v>
      </c>
      <c r="L18" s="284">
        <v>18</v>
      </c>
      <c r="M18" s="290">
        <v>6.4320171520457388</v>
      </c>
      <c r="N18" s="286">
        <v>6.4320171520457388</v>
      </c>
      <c r="O18" s="287">
        <v>2</v>
      </c>
      <c r="P18" s="286">
        <v>8.4320171520457379</v>
      </c>
      <c r="Q18" s="288">
        <v>3.0130488304612251</v>
      </c>
      <c r="R18" s="262">
        <v>21.013048830461226</v>
      </c>
      <c r="S18" s="270">
        <v>21</v>
      </c>
      <c r="T18" s="282">
        <v>247</v>
      </c>
      <c r="U18" s="278">
        <v>88.261568697516523</v>
      </c>
      <c r="V18" s="46">
        <v>88.261568697516523</v>
      </c>
      <c r="W18" s="64">
        <v>3</v>
      </c>
      <c r="X18" s="64">
        <v>250</v>
      </c>
      <c r="Y18" s="67">
        <v>89.333571556190819</v>
      </c>
      <c r="Z18" s="279">
        <v>336.3335715561908</v>
      </c>
      <c r="AA18" s="158">
        <v>336</v>
      </c>
    </row>
    <row r="19" spans="1:27" ht="18.75" x14ac:dyDescent="0.3">
      <c r="A19" s="249" t="str">
        <f t="shared" si="0"/>
        <v>00006223</v>
      </c>
      <c r="B19" s="1" t="s">
        <v>143</v>
      </c>
      <c r="C19" s="266">
        <v>23281</v>
      </c>
      <c r="D19" s="267">
        <v>203</v>
      </c>
      <c r="E19" s="268">
        <v>87.195567200721612</v>
      </c>
      <c r="F19" s="46">
        <v>87.195567200721612</v>
      </c>
      <c r="G19" s="64">
        <v>3</v>
      </c>
      <c r="H19" s="269">
        <v>90.195567200721612</v>
      </c>
      <c r="I19" s="67">
        <v>38.742136162845931</v>
      </c>
      <c r="J19" s="270">
        <v>241.74213616284592</v>
      </c>
      <c r="K19" s="270">
        <v>242</v>
      </c>
      <c r="L19" s="284">
        <v>29</v>
      </c>
      <c r="M19" s="290">
        <v>12.456509600103089</v>
      </c>
      <c r="N19" s="286">
        <v>12.456509600103089</v>
      </c>
      <c r="O19" s="287">
        <v>2</v>
      </c>
      <c r="P19" s="286">
        <v>14.456509600103089</v>
      </c>
      <c r="Q19" s="288">
        <v>6.2095741592298825</v>
      </c>
      <c r="R19" s="262">
        <v>35.209574159229881</v>
      </c>
      <c r="S19" s="270">
        <v>35</v>
      </c>
      <c r="T19" s="277">
        <v>177</v>
      </c>
      <c r="U19" s="278">
        <v>76.027662042008501</v>
      </c>
      <c r="V19" s="46">
        <v>76.027662042008501</v>
      </c>
      <c r="W19" s="64">
        <v>3</v>
      </c>
      <c r="X19" s="64">
        <v>180</v>
      </c>
      <c r="Y19" s="67">
        <v>77.316266483398479</v>
      </c>
      <c r="Z19" s="279">
        <v>254.31626648339846</v>
      </c>
      <c r="AA19" s="158">
        <v>254</v>
      </c>
    </row>
    <row r="20" spans="1:27" ht="18.75" x14ac:dyDescent="0.3">
      <c r="A20" s="249" t="str">
        <f t="shared" si="0"/>
        <v>00006222</v>
      </c>
      <c r="B20" s="1" t="s">
        <v>144</v>
      </c>
      <c r="C20" s="266">
        <v>31071</v>
      </c>
      <c r="D20" s="267">
        <v>171</v>
      </c>
      <c r="E20" s="268">
        <v>55.035241865405034</v>
      </c>
      <c r="F20" s="46">
        <v>55.035241865405034</v>
      </c>
      <c r="G20" s="64">
        <v>10</v>
      </c>
      <c r="H20" s="269">
        <v>65.035241865405027</v>
      </c>
      <c r="I20" s="67">
        <v>20.931171145249596</v>
      </c>
      <c r="J20" s="270">
        <v>191.93117114524961</v>
      </c>
      <c r="K20" s="270">
        <v>192</v>
      </c>
      <c r="L20" s="271">
        <v>58</v>
      </c>
      <c r="M20" s="272">
        <v>18.666924141482411</v>
      </c>
      <c r="N20" s="273">
        <v>18.666924141482411</v>
      </c>
      <c r="O20" s="274">
        <v>2</v>
      </c>
      <c r="P20" s="275">
        <v>20.666924141482411</v>
      </c>
      <c r="Q20" s="276">
        <v>6.6515156066693732</v>
      </c>
      <c r="R20" s="262">
        <v>64.651515606669378</v>
      </c>
      <c r="S20" s="270">
        <v>65</v>
      </c>
      <c r="T20" s="282">
        <v>17</v>
      </c>
      <c r="U20" s="278">
        <v>5.4713398345724302</v>
      </c>
      <c r="V20" s="46">
        <v>5.4713398345724302</v>
      </c>
      <c r="W20" s="64">
        <v>10</v>
      </c>
      <c r="X20" s="64">
        <v>27</v>
      </c>
      <c r="Y20" s="67">
        <v>8.6897750313797442</v>
      </c>
      <c r="Z20" s="279">
        <v>25.689775031379746</v>
      </c>
      <c r="AA20" s="158">
        <v>26</v>
      </c>
    </row>
    <row r="21" spans="1:27" ht="18.75" x14ac:dyDescent="0.3">
      <c r="A21" s="249" t="str">
        <f t="shared" si="0"/>
        <v>00006224</v>
      </c>
      <c r="B21" s="1" t="s">
        <v>145</v>
      </c>
      <c r="C21" s="291">
        <v>15477</v>
      </c>
      <c r="D21" s="267">
        <v>140</v>
      </c>
      <c r="E21" s="268">
        <v>90.45680687471733</v>
      </c>
      <c r="F21" s="46">
        <v>90.45680687471733</v>
      </c>
      <c r="G21" s="64">
        <v>3</v>
      </c>
      <c r="H21" s="269">
        <v>93.45680687471733</v>
      </c>
      <c r="I21" s="67">
        <v>60.384316647100427</v>
      </c>
      <c r="J21" s="270">
        <v>200.38431664710043</v>
      </c>
      <c r="K21" s="292">
        <v>203</v>
      </c>
      <c r="L21" s="284">
        <v>22</v>
      </c>
      <c r="M21" s="290">
        <v>14.214641080312722</v>
      </c>
      <c r="N21" s="286">
        <v>14.214641080312722</v>
      </c>
      <c r="O21" s="287">
        <v>2</v>
      </c>
      <c r="P21" s="286">
        <v>16.214641080312724</v>
      </c>
      <c r="Q21" s="288">
        <v>10.476604691033614</v>
      </c>
      <c r="R21" s="262">
        <v>32.476604691033614</v>
      </c>
      <c r="S21" s="270">
        <v>32</v>
      </c>
      <c r="T21" s="277">
        <v>30</v>
      </c>
      <c r="U21" s="278">
        <v>19.383601473153711</v>
      </c>
      <c r="V21" s="46">
        <v>19.383601473153711</v>
      </c>
      <c r="W21" s="64">
        <v>3</v>
      </c>
      <c r="X21" s="64">
        <v>33</v>
      </c>
      <c r="Y21" s="67">
        <v>21.321961620469082</v>
      </c>
      <c r="Z21" s="279">
        <v>51.321961620469082</v>
      </c>
      <c r="AA21" s="158">
        <v>51</v>
      </c>
    </row>
    <row r="22" spans="1:27" ht="18.75" x14ac:dyDescent="0.3">
      <c r="A22" s="249" t="str">
        <f t="shared" si="0"/>
        <v>00025474</v>
      </c>
      <c r="B22" s="1" t="s">
        <v>146</v>
      </c>
      <c r="C22" s="291">
        <v>22382</v>
      </c>
      <c r="D22" s="267">
        <v>746</v>
      </c>
      <c r="E22" s="268">
        <v>333.30354749352153</v>
      </c>
      <c r="F22" s="46">
        <v>333.30354749352153</v>
      </c>
      <c r="G22" s="64">
        <v>3</v>
      </c>
      <c r="H22" s="269">
        <v>336.30354749352153</v>
      </c>
      <c r="I22" s="67">
        <v>150.25625390649697</v>
      </c>
      <c r="J22" s="270">
        <v>896.25625390649702</v>
      </c>
      <c r="K22" s="270">
        <v>896</v>
      </c>
      <c r="L22" s="271">
        <v>337</v>
      </c>
      <c r="M22" s="272">
        <v>150.5674202484139</v>
      </c>
      <c r="N22" s="273">
        <v>150.5674202484139</v>
      </c>
      <c r="O22" s="274">
        <v>2</v>
      </c>
      <c r="P22" s="275">
        <v>152.5674202484139</v>
      </c>
      <c r="Q22" s="276">
        <v>68.165231100175987</v>
      </c>
      <c r="R22" s="262">
        <v>405.16523110017602</v>
      </c>
      <c r="S22" s="270">
        <v>405</v>
      </c>
      <c r="T22" s="277">
        <v>39</v>
      </c>
      <c r="U22" s="278">
        <v>17.424716289875793</v>
      </c>
      <c r="V22" s="46">
        <v>17.424716289875793</v>
      </c>
      <c r="W22" s="64">
        <v>3</v>
      </c>
      <c r="X22" s="64">
        <v>42</v>
      </c>
      <c r="Y22" s="67">
        <v>18.7650790814047</v>
      </c>
      <c r="Z22" s="279">
        <v>57.7650790814047</v>
      </c>
      <c r="AA22" s="158">
        <v>58</v>
      </c>
    </row>
    <row r="23" spans="1:27" ht="18.75" x14ac:dyDescent="0.3">
      <c r="A23" s="249" t="str">
        <f t="shared" si="0"/>
        <v>00006235</v>
      </c>
      <c r="B23" s="1" t="s">
        <v>147</v>
      </c>
      <c r="C23" s="280">
        <v>5248</v>
      </c>
      <c r="D23" s="267">
        <v>24</v>
      </c>
      <c r="E23" s="268">
        <v>4.5731707317073171</v>
      </c>
      <c r="F23" s="67">
        <v>4.5731707317073171</v>
      </c>
      <c r="G23" s="64">
        <v>2</v>
      </c>
      <c r="H23" s="269">
        <v>6.5731707317073171</v>
      </c>
      <c r="I23" s="67">
        <v>1.2525096668649613</v>
      </c>
      <c r="J23" s="270">
        <v>25.25250966686496</v>
      </c>
      <c r="K23" s="270">
        <v>25</v>
      </c>
      <c r="L23" s="284">
        <v>21</v>
      </c>
      <c r="M23" s="285">
        <v>4.0015243902439028</v>
      </c>
      <c r="N23" s="286">
        <v>4.0015243902439028</v>
      </c>
      <c r="O23" s="287">
        <v>2</v>
      </c>
      <c r="P23" s="286">
        <v>6.0015243902439028</v>
      </c>
      <c r="Q23" s="288">
        <v>1.1435831536287926</v>
      </c>
      <c r="R23" s="262">
        <v>22.143583153628793</v>
      </c>
      <c r="S23" s="270">
        <v>24</v>
      </c>
      <c r="T23" s="282">
        <v>10</v>
      </c>
      <c r="U23" s="278">
        <v>1.9054878048780488</v>
      </c>
      <c r="V23" s="46">
        <v>1.9054878048780488</v>
      </c>
      <c r="W23" s="64">
        <v>2</v>
      </c>
      <c r="X23" s="64">
        <v>12</v>
      </c>
      <c r="Y23" s="67">
        <v>2.2865853658536586</v>
      </c>
      <c r="Z23" s="279">
        <v>12.286585365853659</v>
      </c>
      <c r="AA23" s="158">
        <v>13</v>
      </c>
    </row>
    <row r="24" spans="1:27" ht="18.75" x14ac:dyDescent="0.3">
      <c r="A24" s="249" t="str">
        <f t="shared" si="0"/>
        <v>00006234</v>
      </c>
      <c r="B24" s="1" t="s">
        <v>148</v>
      </c>
      <c r="C24" s="291">
        <v>11425</v>
      </c>
      <c r="D24" s="267">
        <v>84</v>
      </c>
      <c r="E24" s="268">
        <v>73.522975929978116</v>
      </c>
      <c r="F24" s="46">
        <v>73.522975929978116</v>
      </c>
      <c r="G24" s="64">
        <v>2</v>
      </c>
      <c r="H24" s="269">
        <v>75.522975929978116</v>
      </c>
      <c r="I24" s="67">
        <v>66.10326120785831</v>
      </c>
      <c r="J24" s="270">
        <v>150.10326120785831</v>
      </c>
      <c r="K24" s="270">
        <v>150</v>
      </c>
      <c r="L24" s="271">
        <v>247</v>
      </c>
      <c r="M24" s="272">
        <v>216.19256017505469</v>
      </c>
      <c r="N24" s="273">
        <v>216.19256017505469</v>
      </c>
      <c r="O24" s="274">
        <v>2</v>
      </c>
      <c r="P24" s="275">
        <v>218.19256017505469</v>
      </c>
      <c r="Q24" s="276">
        <v>190.97817083155775</v>
      </c>
      <c r="R24" s="262">
        <v>437.97817083155775</v>
      </c>
      <c r="S24" s="270">
        <v>438</v>
      </c>
      <c r="T24" s="282">
        <v>175</v>
      </c>
      <c r="U24" s="278">
        <v>153.17286652078775</v>
      </c>
      <c r="V24" s="46">
        <v>153.17286652078775</v>
      </c>
      <c r="W24" s="64">
        <v>2</v>
      </c>
      <c r="X24" s="64">
        <v>177</v>
      </c>
      <c r="Y24" s="67">
        <v>154.92341356673961</v>
      </c>
      <c r="Z24" s="279">
        <v>329.92341356673961</v>
      </c>
      <c r="AA24" s="158">
        <v>330</v>
      </c>
    </row>
    <row r="25" spans="1:27" ht="18.75" x14ac:dyDescent="0.3">
      <c r="A25" s="249" t="str">
        <f t="shared" si="0"/>
        <v>00006228</v>
      </c>
      <c r="B25" s="1" t="s">
        <v>149</v>
      </c>
      <c r="C25" s="291">
        <v>27876</v>
      </c>
      <c r="D25" s="267">
        <v>1085</v>
      </c>
      <c r="E25" s="268">
        <v>389.22370497919354</v>
      </c>
      <c r="F25" s="46">
        <v>389.22370497919354</v>
      </c>
      <c r="G25" s="64">
        <v>3</v>
      </c>
      <c r="H25" s="269">
        <v>392.22370497919354</v>
      </c>
      <c r="I25" s="67">
        <v>140.70300795637593</v>
      </c>
      <c r="J25" s="270">
        <v>1225.703007956376</v>
      </c>
      <c r="K25" s="270">
        <v>1226</v>
      </c>
      <c r="L25" s="271">
        <v>122</v>
      </c>
      <c r="M25" s="272">
        <v>43.765246089826377</v>
      </c>
      <c r="N25" s="273">
        <v>43.765246089826377</v>
      </c>
      <c r="O25" s="274">
        <v>2</v>
      </c>
      <c r="P25" s="275">
        <v>45.765246089826377</v>
      </c>
      <c r="Q25" s="276">
        <v>16.417436536743569</v>
      </c>
      <c r="R25" s="262">
        <v>138.41743653674357</v>
      </c>
      <c r="S25" s="270">
        <v>138</v>
      </c>
      <c r="T25" s="282">
        <v>368</v>
      </c>
      <c r="U25" s="278">
        <v>132.01320132013203</v>
      </c>
      <c r="V25" s="46">
        <v>132.01320132013203</v>
      </c>
      <c r="W25" s="64">
        <v>3</v>
      </c>
      <c r="X25" s="64">
        <v>371</v>
      </c>
      <c r="Y25" s="67">
        <v>133.08939589611134</v>
      </c>
      <c r="Z25" s="279">
        <v>501.08939589611134</v>
      </c>
      <c r="AA25" s="158">
        <v>501</v>
      </c>
    </row>
    <row r="26" spans="1:27" ht="18.75" x14ac:dyDescent="0.3">
      <c r="A26" s="249" t="str">
        <f t="shared" si="0"/>
        <v>00006231</v>
      </c>
      <c r="B26" s="1" t="s">
        <v>150</v>
      </c>
      <c r="C26" s="293">
        <v>13640</v>
      </c>
      <c r="D26" s="294">
        <v>41</v>
      </c>
      <c r="E26" s="295">
        <v>30.058651026392962</v>
      </c>
      <c r="F26" s="72">
        <v>30.058651026392962</v>
      </c>
      <c r="G26" s="64">
        <v>2</v>
      </c>
      <c r="H26" s="296">
        <v>32.058651026392965</v>
      </c>
      <c r="I26" s="54">
        <v>23.503409843396604</v>
      </c>
      <c r="J26" s="270">
        <v>64.503409843396611</v>
      </c>
      <c r="K26" s="270">
        <v>100</v>
      </c>
      <c r="L26" s="284">
        <v>7</v>
      </c>
      <c r="M26" s="290">
        <v>5.1319648093841641</v>
      </c>
      <c r="N26" s="286">
        <v>5.1319648093841641</v>
      </c>
      <c r="O26" s="287">
        <v>2</v>
      </c>
      <c r="P26" s="286">
        <v>7.1319648093841641</v>
      </c>
      <c r="Q26" s="288">
        <v>5.2287132033608241</v>
      </c>
      <c r="R26" s="262">
        <v>12.228713203360824</v>
      </c>
      <c r="S26" s="270">
        <v>12</v>
      </c>
      <c r="T26" s="282">
        <v>5</v>
      </c>
      <c r="U26" s="278">
        <v>3.6656891495601172</v>
      </c>
      <c r="V26" s="46">
        <v>3.6656891495601172</v>
      </c>
      <c r="W26" s="64">
        <v>2</v>
      </c>
      <c r="X26" s="64">
        <v>7</v>
      </c>
      <c r="Y26" s="67">
        <v>5.1319648093841641</v>
      </c>
      <c r="Z26" s="279">
        <v>10.131964809384165</v>
      </c>
      <c r="AA26" s="158">
        <v>10</v>
      </c>
    </row>
    <row r="27" spans="1:27" ht="18.75" x14ac:dyDescent="0.3">
      <c r="A27" s="249" t="str">
        <f t="shared" si="0"/>
        <v>00006230</v>
      </c>
      <c r="B27" s="1" t="s">
        <v>151</v>
      </c>
      <c r="C27" s="291">
        <v>29235</v>
      </c>
      <c r="D27" s="267">
        <v>180</v>
      </c>
      <c r="E27" s="268">
        <v>61.570035915854284</v>
      </c>
      <c r="F27" s="46">
        <v>61.570035915854284</v>
      </c>
      <c r="G27" s="64">
        <v>3</v>
      </c>
      <c r="H27" s="269">
        <v>64.570035915854277</v>
      </c>
      <c r="I27" s="67">
        <v>22.086552391261939</v>
      </c>
      <c r="J27" s="270">
        <v>202.08655239126193</v>
      </c>
      <c r="K27" s="270">
        <v>202</v>
      </c>
      <c r="L27" s="271">
        <v>26</v>
      </c>
      <c r="M27" s="272">
        <v>8.8934496322900642</v>
      </c>
      <c r="N27" s="273">
        <v>8.8934496322900642</v>
      </c>
      <c r="O27" s="274">
        <v>2</v>
      </c>
      <c r="P27" s="275">
        <v>10.893449632290064</v>
      </c>
      <c r="Q27" s="276">
        <v>3.7261671394869382</v>
      </c>
      <c r="R27" s="262">
        <v>29.72616713948694</v>
      </c>
      <c r="S27" s="270">
        <v>30</v>
      </c>
      <c r="T27" s="277">
        <v>1068</v>
      </c>
      <c r="U27" s="278">
        <v>365.31554643406878</v>
      </c>
      <c r="V27" s="46">
        <v>365.31554643406878</v>
      </c>
      <c r="W27" s="64">
        <v>3</v>
      </c>
      <c r="X27" s="64">
        <v>1071</v>
      </c>
      <c r="Y27" s="67">
        <v>366.34171369933301</v>
      </c>
      <c r="Z27" s="279">
        <v>1434.341713699333</v>
      </c>
      <c r="AA27" s="158">
        <v>1434</v>
      </c>
    </row>
    <row r="28" spans="1:27" ht="18.75" x14ac:dyDescent="0.3">
      <c r="A28" s="249" t="str">
        <f t="shared" si="0"/>
        <v>00006233</v>
      </c>
      <c r="B28" s="1" t="s">
        <v>152</v>
      </c>
      <c r="C28" s="280">
        <v>9199</v>
      </c>
      <c r="D28" s="267">
        <v>46</v>
      </c>
      <c r="E28" s="268">
        <v>5.0005435373410148</v>
      </c>
      <c r="F28" s="46">
        <v>5.0005435373410148</v>
      </c>
      <c r="G28" s="64">
        <v>2</v>
      </c>
      <c r="H28" s="269">
        <v>7.0005435373410148</v>
      </c>
      <c r="I28" s="67">
        <v>0.76101136398967439</v>
      </c>
      <c r="J28" s="270">
        <v>46.761011363989674</v>
      </c>
      <c r="K28" s="270">
        <v>47</v>
      </c>
      <c r="L28" s="284">
        <v>9</v>
      </c>
      <c r="M28" s="285">
        <v>0.97836721382758995</v>
      </c>
      <c r="N28" s="286">
        <v>0.97836721382758995</v>
      </c>
      <c r="O28" s="287">
        <v>2</v>
      </c>
      <c r="P28" s="286">
        <v>2.9783672138275898</v>
      </c>
      <c r="Q28" s="288">
        <v>0.32377075919421566</v>
      </c>
      <c r="R28" s="262">
        <v>9.3237707591942165</v>
      </c>
      <c r="S28" s="270">
        <v>12</v>
      </c>
      <c r="T28" s="282">
        <v>10</v>
      </c>
      <c r="U28" s="278">
        <v>1.0870746820306554</v>
      </c>
      <c r="V28" s="46">
        <v>1.0870746820306554</v>
      </c>
      <c r="W28" s="64">
        <v>2</v>
      </c>
      <c r="X28" s="64">
        <v>12</v>
      </c>
      <c r="Y28" s="67">
        <v>1.3044896184367867</v>
      </c>
      <c r="Z28" s="279">
        <v>11.304489618436786</v>
      </c>
      <c r="AA28" s="158">
        <v>13</v>
      </c>
    </row>
    <row r="29" spans="1:27" ht="18.75" x14ac:dyDescent="0.3">
      <c r="A29" s="249" t="str">
        <f t="shared" si="0"/>
        <v>00020823</v>
      </c>
      <c r="B29" s="297" t="s">
        <v>153</v>
      </c>
      <c r="C29" s="280">
        <v>50000</v>
      </c>
      <c r="D29" s="267">
        <v>30</v>
      </c>
      <c r="E29" s="268">
        <v>0.6</v>
      </c>
      <c r="F29" s="46">
        <v>0.6</v>
      </c>
      <c r="G29" s="64">
        <v>10</v>
      </c>
      <c r="H29" s="269">
        <v>10.6</v>
      </c>
      <c r="I29" s="67">
        <v>0.21199999999999999</v>
      </c>
      <c r="J29" s="270">
        <v>30.212</v>
      </c>
      <c r="K29" s="270">
        <v>30</v>
      </c>
      <c r="L29" s="284">
        <v>273</v>
      </c>
      <c r="M29" s="285">
        <v>5.46</v>
      </c>
      <c r="N29" s="286">
        <v>5.46</v>
      </c>
      <c r="O29" s="287">
        <v>2</v>
      </c>
      <c r="P29" s="286">
        <v>7.46</v>
      </c>
      <c r="Q29" s="288">
        <v>0.1492</v>
      </c>
      <c r="R29" s="262">
        <v>273.14920000000001</v>
      </c>
      <c r="S29" s="270">
        <v>273</v>
      </c>
      <c r="T29" s="282">
        <v>10</v>
      </c>
      <c r="U29" s="278">
        <v>0.2</v>
      </c>
      <c r="V29" s="46">
        <v>0.2</v>
      </c>
      <c r="W29" s="64">
        <v>10</v>
      </c>
      <c r="X29" s="64">
        <v>20</v>
      </c>
      <c r="Y29" s="67">
        <v>0.4</v>
      </c>
      <c r="Z29" s="279">
        <v>10.4</v>
      </c>
      <c r="AA29" s="158">
        <v>13</v>
      </c>
    </row>
    <row r="30" spans="1:27" ht="18.75" x14ac:dyDescent="0.3">
      <c r="A30" s="298" t="s">
        <v>154</v>
      </c>
      <c r="B30" s="71" t="s">
        <v>69</v>
      </c>
      <c r="C30" s="299">
        <v>432055</v>
      </c>
      <c r="D30" s="245">
        <v>678</v>
      </c>
      <c r="E30" s="98"/>
      <c r="F30" s="77"/>
      <c r="G30" s="81"/>
      <c r="H30" s="99"/>
      <c r="I30" s="77"/>
      <c r="J30" s="300"/>
      <c r="K30" s="78"/>
      <c r="L30" s="301"/>
      <c r="M30" s="302"/>
      <c r="N30" s="303"/>
      <c r="O30" s="304"/>
      <c r="P30" s="305"/>
      <c r="Q30" s="303"/>
      <c r="R30" s="306"/>
      <c r="S30" s="307"/>
      <c r="T30" s="245"/>
      <c r="U30" s="79"/>
      <c r="V30" s="76"/>
      <c r="W30" s="80"/>
      <c r="X30" s="80"/>
      <c r="Y30" s="76"/>
      <c r="Z30" s="308"/>
      <c r="AA30" s="100"/>
    </row>
    <row r="31" spans="1:27" ht="18.75" x14ac:dyDescent="0.3">
      <c r="A31" s="249" t="str">
        <f t="shared" si="0"/>
        <v>00006243</v>
      </c>
      <c r="B31" s="1" t="s">
        <v>155</v>
      </c>
      <c r="C31" s="291">
        <v>24353</v>
      </c>
      <c r="D31" s="267">
        <v>53</v>
      </c>
      <c r="E31" s="268">
        <v>21.763232455960253</v>
      </c>
      <c r="F31" s="46">
        <v>21.763232455960253</v>
      </c>
      <c r="G31" s="64">
        <v>3</v>
      </c>
      <c r="H31" s="269">
        <v>24.763232455960253</v>
      </c>
      <c r="I31" s="67">
        <v>10.168452533963064</v>
      </c>
      <c r="J31" s="270">
        <v>63.168452533963062</v>
      </c>
      <c r="K31" s="270">
        <v>63</v>
      </c>
      <c r="L31" s="271">
        <v>13</v>
      </c>
      <c r="M31" s="272">
        <v>5.3381513571223254</v>
      </c>
      <c r="N31" s="273">
        <v>5.3381513571223254</v>
      </c>
      <c r="O31" s="274">
        <v>2</v>
      </c>
      <c r="P31" s="275">
        <v>7.3381513571223254</v>
      </c>
      <c r="Q31" s="276">
        <v>3.0132432789070442</v>
      </c>
      <c r="R31" s="262">
        <v>16.013243278907044</v>
      </c>
      <c r="S31" s="309">
        <v>16</v>
      </c>
      <c r="T31" s="282">
        <v>65</v>
      </c>
      <c r="U31" s="278">
        <v>26.690756785611629</v>
      </c>
      <c r="V31" s="46">
        <v>26.690756785611629</v>
      </c>
      <c r="W31" s="64">
        <v>3</v>
      </c>
      <c r="X31" s="64">
        <v>68</v>
      </c>
      <c r="Y31" s="67">
        <v>27.922637868024477</v>
      </c>
      <c r="Z31" s="279">
        <v>92.922637868024481</v>
      </c>
      <c r="AA31" s="158">
        <v>93</v>
      </c>
    </row>
    <row r="32" spans="1:27" ht="18.75" x14ac:dyDescent="0.3">
      <c r="A32" s="249" t="str">
        <f t="shared" si="0"/>
        <v>00006244</v>
      </c>
      <c r="B32" s="1" t="s">
        <v>156</v>
      </c>
      <c r="C32" s="291">
        <v>14018</v>
      </c>
      <c r="D32" s="267">
        <v>24</v>
      </c>
      <c r="E32" s="268">
        <v>17.120844628335</v>
      </c>
      <c r="F32" s="46">
        <v>17.120844628335</v>
      </c>
      <c r="G32" s="64">
        <v>2</v>
      </c>
      <c r="H32" s="269">
        <v>19.120844628335</v>
      </c>
      <c r="I32" s="67">
        <v>13.640208751844057</v>
      </c>
      <c r="J32" s="270">
        <v>37.640208751844057</v>
      </c>
      <c r="K32" s="270">
        <v>38</v>
      </c>
      <c r="L32" s="271">
        <v>13</v>
      </c>
      <c r="M32" s="272">
        <v>9.2737908403481235</v>
      </c>
      <c r="N32" s="273">
        <v>9.2737908403481235</v>
      </c>
      <c r="O32" s="274">
        <v>2</v>
      </c>
      <c r="P32" s="275">
        <v>11.273790840348124</v>
      </c>
      <c r="Q32" s="276">
        <v>8.0423675562477701</v>
      </c>
      <c r="R32" s="262">
        <v>21.042367556247768</v>
      </c>
      <c r="S32" s="309">
        <v>21</v>
      </c>
      <c r="T32" s="282">
        <v>25</v>
      </c>
      <c r="U32" s="278">
        <v>17.834213154515624</v>
      </c>
      <c r="V32" s="46">
        <v>17.834213154515624</v>
      </c>
      <c r="W32" s="64">
        <v>2</v>
      </c>
      <c r="X32" s="64">
        <v>27</v>
      </c>
      <c r="Y32" s="67">
        <v>19.260950206876874</v>
      </c>
      <c r="Z32" s="279">
        <v>44.260950206876871</v>
      </c>
      <c r="AA32" s="158">
        <v>44</v>
      </c>
    </row>
    <row r="33" spans="1:27" ht="18.75" x14ac:dyDescent="0.3">
      <c r="A33" s="249" t="str">
        <f t="shared" si="0"/>
        <v>00006768</v>
      </c>
      <c r="B33" s="1" t="s">
        <v>157</v>
      </c>
      <c r="C33" s="291">
        <v>19484</v>
      </c>
      <c r="D33" s="267">
        <v>127</v>
      </c>
      <c r="E33" s="268">
        <v>65.181687538493122</v>
      </c>
      <c r="F33" s="46">
        <v>65.181687538493122</v>
      </c>
      <c r="G33" s="64">
        <v>3</v>
      </c>
      <c r="H33" s="269">
        <v>68.181687538493122</v>
      </c>
      <c r="I33" s="67">
        <v>34.993680732135658</v>
      </c>
      <c r="J33" s="270">
        <v>161.99368073213566</v>
      </c>
      <c r="K33" s="270">
        <v>162</v>
      </c>
      <c r="L33" s="271">
        <v>4</v>
      </c>
      <c r="M33" s="272">
        <v>2.0529665366454526</v>
      </c>
      <c r="N33" s="273">
        <v>2.0529665366454526</v>
      </c>
      <c r="O33" s="274">
        <v>2</v>
      </c>
      <c r="P33" s="275">
        <v>4.052966536645453</v>
      </c>
      <c r="Q33" s="276">
        <v>2.0801511684692326</v>
      </c>
      <c r="R33" s="262">
        <v>6.0801511684692322</v>
      </c>
      <c r="S33" s="309">
        <v>6</v>
      </c>
      <c r="T33" s="277">
        <v>173</v>
      </c>
      <c r="U33" s="278">
        <v>88.790802709915823</v>
      </c>
      <c r="V33" s="46">
        <v>88.790802709915823</v>
      </c>
      <c r="W33" s="64">
        <v>3</v>
      </c>
      <c r="X33" s="64">
        <v>176</v>
      </c>
      <c r="Y33" s="67">
        <v>90.330527612399905</v>
      </c>
      <c r="Z33" s="279">
        <v>263.33052761239992</v>
      </c>
      <c r="AA33" s="158">
        <v>263</v>
      </c>
    </row>
    <row r="34" spans="1:27" ht="18.75" x14ac:dyDescent="0.3">
      <c r="A34" s="249" t="str">
        <f t="shared" si="0"/>
        <v>00006239</v>
      </c>
      <c r="B34" s="1" t="s">
        <v>158</v>
      </c>
      <c r="C34" s="291">
        <v>55539</v>
      </c>
      <c r="D34" s="267">
        <v>163</v>
      </c>
      <c r="E34" s="268">
        <v>29.348745926286036</v>
      </c>
      <c r="F34" s="46">
        <v>29.348745926286036</v>
      </c>
      <c r="G34" s="64">
        <v>10</v>
      </c>
      <c r="H34" s="269">
        <v>39.348745926286036</v>
      </c>
      <c r="I34" s="67">
        <v>7.0848855626291503</v>
      </c>
      <c r="J34" s="270">
        <v>170.08488556262915</v>
      </c>
      <c r="K34" s="270">
        <v>170</v>
      </c>
      <c r="L34" s="271">
        <v>10</v>
      </c>
      <c r="M34" s="272">
        <v>1.8005365598948488</v>
      </c>
      <c r="N34" s="273">
        <v>1.8005365598948488</v>
      </c>
      <c r="O34" s="274">
        <v>2</v>
      </c>
      <c r="P34" s="275">
        <v>3.8005365598948488</v>
      </c>
      <c r="Q34" s="276">
        <v>0.68430050233076734</v>
      </c>
      <c r="R34" s="262">
        <v>10.684300502330768</v>
      </c>
      <c r="S34" s="309">
        <v>13</v>
      </c>
      <c r="T34" s="277">
        <v>33</v>
      </c>
      <c r="U34" s="278">
        <v>5.9417706476530006</v>
      </c>
      <c r="V34" s="46">
        <v>5.9417706476530006</v>
      </c>
      <c r="W34" s="64">
        <v>10</v>
      </c>
      <c r="X34" s="64">
        <v>43</v>
      </c>
      <c r="Y34" s="67">
        <v>7.7423072075478494</v>
      </c>
      <c r="Z34" s="279">
        <v>40.742307207547853</v>
      </c>
      <c r="AA34" s="158">
        <v>41</v>
      </c>
    </row>
    <row r="35" spans="1:27" ht="18.75" x14ac:dyDescent="0.3">
      <c r="A35" s="249" t="str">
        <f t="shared" si="0"/>
        <v>00006240</v>
      </c>
      <c r="B35" s="1" t="s">
        <v>159</v>
      </c>
      <c r="C35" s="310">
        <v>17272</v>
      </c>
      <c r="D35" s="294">
        <v>45</v>
      </c>
      <c r="E35" s="295">
        <v>26.053728578045391</v>
      </c>
      <c r="F35" s="72">
        <v>26.053728578045391</v>
      </c>
      <c r="G35" s="64">
        <v>3</v>
      </c>
      <c r="H35" s="296">
        <v>29.053728578045391</v>
      </c>
      <c r="I35" s="49">
        <v>16.821287967835453</v>
      </c>
      <c r="J35" s="93">
        <v>61.821287967835453</v>
      </c>
      <c r="K35" s="93">
        <v>95</v>
      </c>
      <c r="L35" s="271">
        <v>6</v>
      </c>
      <c r="M35" s="272">
        <v>3.4738304770727186</v>
      </c>
      <c r="N35" s="273">
        <v>3.4738304770727186</v>
      </c>
      <c r="O35" s="274">
        <v>2</v>
      </c>
      <c r="P35" s="275">
        <v>5.4738304770727186</v>
      </c>
      <c r="Q35" s="276">
        <v>3.1691931895974514</v>
      </c>
      <c r="R35" s="262">
        <v>9.1691931895974506</v>
      </c>
      <c r="S35" s="309">
        <v>9</v>
      </c>
      <c r="T35" s="277">
        <v>77</v>
      </c>
      <c r="U35" s="278">
        <v>44.58082445576656</v>
      </c>
      <c r="V35" s="46">
        <v>44.58082445576656</v>
      </c>
      <c r="W35" s="64">
        <v>3</v>
      </c>
      <c r="X35" s="64">
        <v>80</v>
      </c>
      <c r="Y35" s="67">
        <v>46.317739694302915</v>
      </c>
      <c r="Z35" s="279">
        <v>123.31773969430292</v>
      </c>
      <c r="AA35" s="158">
        <v>123</v>
      </c>
    </row>
    <row r="36" spans="1:27" ht="18.75" x14ac:dyDescent="0.3">
      <c r="A36" s="249" t="str">
        <f t="shared" si="0"/>
        <v>00006245</v>
      </c>
      <c r="B36" s="1" t="s">
        <v>160</v>
      </c>
      <c r="C36" s="310">
        <v>24358</v>
      </c>
      <c r="D36" s="294">
        <v>25</v>
      </c>
      <c r="E36" s="295">
        <v>10.263568437474341</v>
      </c>
      <c r="F36" s="72">
        <v>10.263568437474341</v>
      </c>
      <c r="G36" s="64">
        <v>3</v>
      </c>
      <c r="H36" s="296">
        <v>13.263568437474341</v>
      </c>
      <c r="I36" s="49">
        <v>5.4452616953256996</v>
      </c>
      <c r="J36" s="93">
        <v>30.445261695325698</v>
      </c>
      <c r="K36" s="93">
        <v>54</v>
      </c>
      <c r="L36" s="271">
        <v>5</v>
      </c>
      <c r="M36" s="272">
        <v>2.0527136874948684</v>
      </c>
      <c r="N36" s="273">
        <v>2.0527136874948684</v>
      </c>
      <c r="O36" s="274">
        <v>2</v>
      </c>
      <c r="P36" s="275">
        <v>4.0527136874948688</v>
      </c>
      <c r="Q36" s="276">
        <v>1.6638121715637033</v>
      </c>
      <c r="R36" s="262">
        <v>6.6638121715637038</v>
      </c>
      <c r="S36" s="309">
        <v>7</v>
      </c>
      <c r="T36" s="277">
        <v>100</v>
      </c>
      <c r="U36" s="278">
        <v>41.054273749897362</v>
      </c>
      <c r="V36" s="46">
        <v>41.054273749897362</v>
      </c>
      <c r="W36" s="64">
        <v>3</v>
      </c>
      <c r="X36" s="64">
        <v>103</v>
      </c>
      <c r="Y36" s="67">
        <v>42.285901962394284</v>
      </c>
      <c r="Z36" s="279">
        <v>142.28590196239429</v>
      </c>
      <c r="AA36" s="158">
        <v>142</v>
      </c>
    </row>
    <row r="37" spans="1:27" ht="18.75" x14ac:dyDescent="0.3">
      <c r="A37" s="249" t="str">
        <f t="shared" si="0"/>
        <v>00006246</v>
      </c>
      <c r="B37" s="1" t="s">
        <v>161</v>
      </c>
      <c r="C37" s="291">
        <v>27061</v>
      </c>
      <c r="D37" s="267">
        <v>85</v>
      </c>
      <c r="E37" s="268">
        <v>31.410516980155943</v>
      </c>
      <c r="F37" s="46">
        <v>31.410516980155943</v>
      </c>
      <c r="G37" s="64">
        <v>3</v>
      </c>
      <c r="H37" s="269">
        <v>34.410516980155947</v>
      </c>
      <c r="I37" s="67">
        <v>12.715907387072152</v>
      </c>
      <c r="J37" s="270">
        <v>97.71590738707215</v>
      </c>
      <c r="K37" s="270">
        <v>98</v>
      </c>
      <c r="L37" s="284">
        <v>10</v>
      </c>
      <c r="M37" s="272">
        <v>3.6953549388418754</v>
      </c>
      <c r="N37" s="273">
        <v>3.6953549388418754</v>
      </c>
      <c r="O37" s="274">
        <v>2</v>
      </c>
      <c r="P37" s="275">
        <v>5.6953549388418754</v>
      </c>
      <c r="Q37" s="276">
        <v>2.1046358001706795</v>
      </c>
      <c r="R37" s="262">
        <v>12.10463580017068</v>
      </c>
      <c r="S37" s="309">
        <v>14</v>
      </c>
      <c r="T37" s="282">
        <v>51</v>
      </c>
      <c r="U37" s="278">
        <v>18.846310188093568</v>
      </c>
      <c r="V37" s="46">
        <v>18.846310188093568</v>
      </c>
      <c r="W37" s="64">
        <v>3</v>
      </c>
      <c r="X37" s="64">
        <v>54</v>
      </c>
      <c r="Y37" s="67">
        <v>19.95491666974613</v>
      </c>
      <c r="Z37" s="279">
        <v>70.954916669746126</v>
      </c>
      <c r="AA37" s="158">
        <v>71</v>
      </c>
    </row>
    <row r="38" spans="1:27" ht="18.75" x14ac:dyDescent="0.3">
      <c r="A38" s="249" t="str">
        <f t="shared" si="0"/>
        <v>00006241</v>
      </c>
      <c r="B38" s="1" t="s">
        <v>162</v>
      </c>
      <c r="C38" s="280">
        <v>9205</v>
      </c>
      <c r="D38" s="267">
        <v>23</v>
      </c>
      <c r="E38" s="268">
        <v>2.4986420423682785</v>
      </c>
      <c r="F38" s="67">
        <v>2.4986420423682785</v>
      </c>
      <c r="G38" s="64">
        <v>2</v>
      </c>
      <c r="H38" s="311">
        <v>4.498642042368278</v>
      </c>
      <c r="I38" s="67">
        <v>0.48871722350551633</v>
      </c>
      <c r="J38" s="270">
        <v>23.488717223505517</v>
      </c>
      <c r="K38" s="292">
        <v>25</v>
      </c>
      <c r="L38" s="271">
        <v>5</v>
      </c>
      <c r="M38" s="281">
        <v>0.54318305268875611</v>
      </c>
      <c r="N38" s="276">
        <v>0.54318305268875611</v>
      </c>
      <c r="O38" s="312">
        <v>2</v>
      </c>
      <c r="P38" s="275">
        <v>2.543183052688756</v>
      </c>
      <c r="Q38" s="276">
        <v>0.27628278682115764</v>
      </c>
      <c r="R38" s="262">
        <v>5.2762827868211577</v>
      </c>
      <c r="S38" s="309">
        <v>8</v>
      </c>
      <c r="T38" s="277">
        <v>28</v>
      </c>
      <c r="U38" s="278">
        <v>3.041825095057034</v>
      </c>
      <c r="V38" s="46">
        <v>3.041825095057034</v>
      </c>
      <c r="W38" s="64">
        <v>2</v>
      </c>
      <c r="X38" s="64">
        <v>30</v>
      </c>
      <c r="Y38" s="67">
        <v>3.2590983161325364</v>
      </c>
      <c r="Z38" s="279">
        <v>31.259098316132537</v>
      </c>
      <c r="AA38" s="158">
        <v>31</v>
      </c>
    </row>
    <row r="39" spans="1:27" ht="18.75" x14ac:dyDescent="0.3">
      <c r="A39" s="249" t="str">
        <f t="shared" si="0"/>
        <v>00006242</v>
      </c>
      <c r="B39" s="1" t="s">
        <v>163</v>
      </c>
      <c r="C39" s="280">
        <v>8233</v>
      </c>
      <c r="D39" s="267">
        <v>21</v>
      </c>
      <c r="E39" s="135">
        <v>2.5507105550832021</v>
      </c>
      <c r="F39" s="67">
        <v>2.5507105550832021</v>
      </c>
      <c r="G39" s="64">
        <v>2</v>
      </c>
      <c r="H39" s="296">
        <v>4.5507105550832021</v>
      </c>
      <c r="I39" s="67">
        <v>0.55274025933234561</v>
      </c>
      <c r="J39" s="270">
        <v>21.552740259332346</v>
      </c>
      <c r="K39" s="270">
        <v>27</v>
      </c>
      <c r="L39" s="284">
        <v>6</v>
      </c>
      <c r="M39" s="281">
        <v>0.72877444430948624</v>
      </c>
      <c r="N39" s="276">
        <v>0.72877444430948624</v>
      </c>
      <c r="O39" s="312">
        <v>2</v>
      </c>
      <c r="P39" s="275">
        <v>2.7287744443094861</v>
      </c>
      <c r="Q39" s="276">
        <v>0.33144351321626214</v>
      </c>
      <c r="R39" s="262">
        <v>6.3314435132162625</v>
      </c>
      <c r="S39" s="309">
        <v>8</v>
      </c>
      <c r="T39" s="282">
        <v>5</v>
      </c>
      <c r="U39" s="278">
        <v>0.60731203692457181</v>
      </c>
      <c r="V39" s="46">
        <v>0.60731203692457181</v>
      </c>
      <c r="W39" s="64">
        <v>2</v>
      </c>
      <c r="X39" s="64">
        <v>7</v>
      </c>
      <c r="Y39" s="67">
        <v>0.85023685169440055</v>
      </c>
      <c r="Z39" s="279">
        <v>5.850236851694401</v>
      </c>
      <c r="AA39" s="158">
        <v>6</v>
      </c>
    </row>
    <row r="40" spans="1:27" ht="18.75" x14ac:dyDescent="0.3">
      <c r="A40" s="249" t="str">
        <f t="shared" si="0"/>
        <v>00006248</v>
      </c>
      <c r="B40" s="1" t="s">
        <v>164</v>
      </c>
      <c r="C40" s="291">
        <v>15865</v>
      </c>
      <c r="D40" s="267">
        <v>37</v>
      </c>
      <c r="E40" s="135">
        <v>23.321777497636305</v>
      </c>
      <c r="F40" s="46">
        <v>23.321777497636305</v>
      </c>
      <c r="G40" s="64">
        <v>3</v>
      </c>
      <c r="H40" s="269">
        <v>26.321777497636305</v>
      </c>
      <c r="I40" s="67">
        <v>16.591098328166595</v>
      </c>
      <c r="J40" s="270">
        <v>53.591098328166595</v>
      </c>
      <c r="K40" s="270">
        <v>54</v>
      </c>
      <c r="L40" s="271">
        <v>24</v>
      </c>
      <c r="M40" s="272">
        <v>15.127639457926254</v>
      </c>
      <c r="N40" s="273">
        <v>15.127639457926254</v>
      </c>
      <c r="O40" s="274">
        <v>2</v>
      </c>
      <c r="P40" s="275">
        <v>17.127639457926254</v>
      </c>
      <c r="Q40" s="276">
        <v>10.795864770202492</v>
      </c>
      <c r="R40" s="262">
        <v>34.795864770202492</v>
      </c>
      <c r="S40" s="309">
        <v>35</v>
      </c>
      <c r="T40" s="282">
        <v>39</v>
      </c>
      <c r="U40" s="278">
        <v>24.582414119130163</v>
      </c>
      <c r="V40" s="46">
        <v>24.582414119130163</v>
      </c>
      <c r="W40" s="64">
        <v>3</v>
      </c>
      <c r="X40" s="64">
        <v>42</v>
      </c>
      <c r="Y40" s="67">
        <v>26.473369051370945</v>
      </c>
      <c r="Z40" s="279">
        <v>65.473369051370952</v>
      </c>
      <c r="AA40" s="158">
        <v>65</v>
      </c>
    </row>
    <row r="41" spans="1:27" ht="18.75" x14ac:dyDescent="0.3">
      <c r="A41" s="249" t="str">
        <f t="shared" si="0"/>
        <v>00006249</v>
      </c>
      <c r="B41" s="1" t="s">
        <v>165</v>
      </c>
      <c r="C41" s="291">
        <v>95047</v>
      </c>
      <c r="D41" s="267">
        <v>11</v>
      </c>
      <c r="E41" s="268">
        <v>1.157322166927941</v>
      </c>
      <c r="F41" s="46">
        <v>1.157322166927941</v>
      </c>
      <c r="G41" s="64">
        <v>10</v>
      </c>
      <c r="H41" s="269">
        <v>11.157322166927941</v>
      </c>
      <c r="I41" s="67">
        <v>1.1738742061220175</v>
      </c>
      <c r="J41" s="270">
        <v>12.173874206122017</v>
      </c>
      <c r="K41" s="292">
        <v>20</v>
      </c>
      <c r="L41" s="271">
        <v>153</v>
      </c>
      <c r="M41" s="272">
        <v>16.097299230906813</v>
      </c>
      <c r="N41" s="273">
        <v>16.097299230906813</v>
      </c>
      <c r="O41" s="274">
        <v>2</v>
      </c>
      <c r="P41" s="275">
        <v>18.097299230906813</v>
      </c>
      <c r="Q41" s="276">
        <v>1.9040368692233121</v>
      </c>
      <c r="R41" s="262">
        <v>154.90403686922332</v>
      </c>
      <c r="S41" s="309">
        <v>155</v>
      </c>
      <c r="T41" s="277">
        <v>340</v>
      </c>
      <c r="U41" s="278">
        <v>35.77177606868181</v>
      </c>
      <c r="V41" s="46">
        <v>35.77177606868181</v>
      </c>
      <c r="W41" s="64">
        <v>10</v>
      </c>
      <c r="X41" s="64">
        <v>350</v>
      </c>
      <c r="Y41" s="67">
        <v>36.823887129525396</v>
      </c>
      <c r="Z41" s="279">
        <v>376.82388712952542</v>
      </c>
      <c r="AA41" s="158">
        <v>377</v>
      </c>
    </row>
    <row r="42" spans="1:27" ht="18.75" x14ac:dyDescent="0.3">
      <c r="A42" s="249" t="str">
        <f t="shared" si="0"/>
        <v>00006250</v>
      </c>
      <c r="B42" s="1" t="s">
        <v>166</v>
      </c>
      <c r="C42" s="291">
        <v>41339</v>
      </c>
      <c r="D42" s="267">
        <v>15</v>
      </c>
      <c r="E42" s="268">
        <v>3.6285347976487095</v>
      </c>
      <c r="F42" s="46">
        <v>3.6285347976487095</v>
      </c>
      <c r="G42" s="64">
        <v>10</v>
      </c>
      <c r="H42" s="269">
        <v>13.62853479764871</v>
      </c>
      <c r="I42" s="67">
        <v>3.2967741836156437</v>
      </c>
      <c r="J42" s="270">
        <v>18.296774183615643</v>
      </c>
      <c r="K42" s="270">
        <v>18</v>
      </c>
      <c r="L42" s="271">
        <v>0</v>
      </c>
      <c r="M42" s="272">
        <v>0</v>
      </c>
      <c r="N42" s="273">
        <v>0</v>
      </c>
      <c r="O42" s="274">
        <v>2</v>
      </c>
      <c r="P42" s="275">
        <v>2</v>
      </c>
      <c r="Q42" s="276">
        <v>0.48380463968649456</v>
      </c>
      <c r="R42" s="262">
        <v>0.48380463968649456</v>
      </c>
      <c r="S42" s="309">
        <v>6</v>
      </c>
      <c r="T42" s="277">
        <v>7</v>
      </c>
      <c r="U42" s="278">
        <v>1.693316238902731</v>
      </c>
      <c r="V42" s="46">
        <v>1.693316238902731</v>
      </c>
      <c r="W42" s="64">
        <v>10</v>
      </c>
      <c r="X42" s="64">
        <v>17</v>
      </c>
      <c r="Y42" s="67">
        <v>4.112339437335204</v>
      </c>
      <c r="Z42" s="279">
        <v>11.112339437335205</v>
      </c>
      <c r="AA42" s="158">
        <v>11</v>
      </c>
    </row>
    <row r="43" spans="1:27" ht="18.75" x14ac:dyDescent="0.3">
      <c r="A43" s="249" t="str">
        <f t="shared" si="0"/>
        <v>00006253</v>
      </c>
      <c r="B43" s="1" t="s">
        <v>167</v>
      </c>
      <c r="C43" s="293">
        <v>17432</v>
      </c>
      <c r="D43" s="294">
        <v>14</v>
      </c>
      <c r="E43" s="295">
        <v>8.0312069756769162</v>
      </c>
      <c r="F43" s="72">
        <v>8.0312069756769162</v>
      </c>
      <c r="G43" s="64">
        <v>3</v>
      </c>
      <c r="H43" s="296">
        <v>11.031206975676916</v>
      </c>
      <c r="I43" s="49">
        <v>6.3281361723708791</v>
      </c>
      <c r="J43" s="93">
        <v>20.328136172370879</v>
      </c>
      <c r="K43" s="93">
        <v>53</v>
      </c>
      <c r="L43" s="271">
        <v>24</v>
      </c>
      <c r="M43" s="272">
        <v>13.767783386874713</v>
      </c>
      <c r="N43" s="273">
        <v>13.767783386874713</v>
      </c>
      <c r="O43" s="274">
        <v>2</v>
      </c>
      <c r="P43" s="275">
        <v>15.767783386874713</v>
      </c>
      <c r="Q43" s="276">
        <v>9.0453094234022</v>
      </c>
      <c r="R43" s="262">
        <v>33.045309423402202</v>
      </c>
      <c r="S43" s="309">
        <v>33</v>
      </c>
      <c r="T43" s="282">
        <v>8</v>
      </c>
      <c r="U43" s="278">
        <v>4.5892611289582375</v>
      </c>
      <c r="V43" s="46">
        <v>4.5892611289582375</v>
      </c>
      <c r="W43" s="64">
        <v>3</v>
      </c>
      <c r="X43" s="64">
        <v>11</v>
      </c>
      <c r="Y43" s="67">
        <v>6.3102340523175764</v>
      </c>
      <c r="Z43" s="279">
        <v>14.310234052317576</v>
      </c>
      <c r="AA43" s="158">
        <v>14</v>
      </c>
    </row>
    <row r="44" spans="1:27" ht="18.75" x14ac:dyDescent="0.3">
      <c r="A44" s="249" t="str">
        <f t="shared" si="0"/>
        <v>00006252</v>
      </c>
      <c r="B44" s="1" t="s">
        <v>168</v>
      </c>
      <c r="C44" s="291">
        <v>32987</v>
      </c>
      <c r="D44" s="267">
        <v>8</v>
      </c>
      <c r="E44" s="268">
        <v>2.4251978051959862</v>
      </c>
      <c r="F44" s="46">
        <v>2.4251978051959862</v>
      </c>
      <c r="G44" s="64">
        <v>10</v>
      </c>
      <c r="H44" s="269">
        <v>12.425197805195985</v>
      </c>
      <c r="I44" s="67">
        <v>3.7666953057859107</v>
      </c>
      <c r="J44" s="270">
        <v>11.766695305785911</v>
      </c>
      <c r="K44" s="270">
        <v>12</v>
      </c>
      <c r="L44" s="284">
        <v>10</v>
      </c>
      <c r="M44" s="272">
        <v>3.0314972564949829</v>
      </c>
      <c r="N44" s="273">
        <v>3.0314972564949829</v>
      </c>
      <c r="O44" s="274">
        <v>2</v>
      </c>
      <c r="P44" s="275">
        <v>5.0314972564949834</v>
      </c>
      <c r="Q44" s="276">
        <v>1.5252970129126575</v>
      </c>
      <c r="R44" s="262">
        <v>11.525297012912658</v>
      </c>
      <c r="S44" s="309">
        <v>12</v>
      </c>
      <c r="T44" s="282">
        <v>10</v>
      </c>
      <c r="U44" s="278">
        <v>3.0314972564949829</v>
      </c>
      <c r="V44" s="46">
        <v>3.0314972564949829</v>
      </c>
      <c r="W44" s="64">
        <v>10</v>
      </c>
      <c r="X44" s="64">
        <v>20</v>
      </c>
      <c r="Y44" s="67">
        <v>6.0629945129899658</v>
      </c>
      <c r="Z44" s="279">
        <v>16.062994512989967</v>
      </c>
      <c r="AA44" s="158">
        <v>16</v>
      </c>
    </row>
    <row r="45" spans="1:27" ht="18.75" x14ac:dyDescent="0.3">
      <c r="A45" s="249" t="str">
        <f t="shared" si="0"/>
        <v>00006251</v>
      </c>
      <c r="B45" s="1" t="s">
        <v>169</v>
      </c>
      <c r="C45" s="293">
        <v>29862</v>
      </c>
      <c r="D45" s="294">
        <v>27</v>
      </c>
      <c r="E45" s="135">
        <v>9.0415913200723317</v>
      </c>
      <c r="F45" s="46">
        <v>9.0415913200723317</v>
      </c>
      <c r="G45" s="64">
        <v>3</v>
      </c>
      <c r="H45" s="296">
        <v>12.041591320072332</v>
      </c>
      <c r="I45" s="67">
        <v>4.032412872571272</v>
      </c>
      <c r="J45" s="313">
        <v>31.032412872571271</v>
      </c>
      <c r="K45" s="313">
        <v>50</v>
      </c>
      <c r="L45" s="271">
        <v>6</v>
      </c>
      <c r="M45" s="272">
        <v>2.0092425155716298</v>
      </c>
      <c r="N45" s="273">
        <v>2.0092425155716298</v>
      </c>
      <c r="O45" s="274">
        <v>2</v>
      </c>
      <c r="P45" s="275">
        <v>4.0092425155716302</v>
      </c>
      <c r="Q45" s="276">
        <v>1.3425900862539784</v>
      </c>
      <c r="R45" s="262">
        <v>7.3425900862539786</v>
      </c>
      <c r="S45" s="309">
        <v>7</v>
      </c>
      <c r="T45" s="282">
        <v>5</v>
      </c>
      <c r="U45" s="278">
        <v>1.6743687629763579</v>
      </c>
      <c r="V45" s="46">
        <v>1.6743687629763579</v>
      </c>
      <c r="W45" s="64">
        <v>3</v>
      </c>
      <c r="X45" s="64">
        <v>8</v>
      </c>
      <c r="Y45" s="67">
        <v>2.6789900207621726</v>
      </c>
      <c r="Z45" s="279">
        <v>7.6789900207621731</v>
      </c>
      <c r="AA45" s="158">
        <v>8</v>
      </c>
    </row>
    <row r="46" spans="1:27" ht="18.75" x14ac:dyDescent="0.3">
      <c r="A46" s="249" t="str">
        <f t="shared" si="0"/>
        <v>00031271</v>
      </c>
      <c r="B46" s="314" t="s">
        <v>170</v>
      </c>
      <c r="C46" s="315">
        <v>50000</v>
      </c>
      <c r="D46" s="294">
        <v>0</v>
      </c>
      <c r="E46" s="135">
        <v>0</v>
      </c>
      <c r="F46" s="46">
        <v>0</v>
      </c>
      <c r="G46" s="73">
        <v>90</v>
      </c>
      <c r="H46" s="269">
        <v>90</v>
      </c>
      <c r="I46" s="67">
        <v>18</v>
      </c>
      <c r="J46" s="270">
        <v>18</v>
      </c>
      <c r="K46" s="75">
        <v>30</v>
      </c>
      <c r="L46" s="271">
        <v>18</v>
      </c>
      <c r="M46" s="272">
        <v>3.6</v>
      </c>
      <c r="N46" s="273">
        <v>3.6</v>
      </c>
      <c r="O46" s="274">
        <v>2</v>
      </c>
      <c r="P46" s="275">
        <v>5.6</v>
      </c>
      <c r="Q46" s="276">
        <v>1.1199999999999999</v>
      </c>
      <c r="R46" s="262">
        <v>19.12</v>
      </c>
      <c r="S46" s="309">
        <v>19</v>
      </c>
      <c r="T46" s="282">
        <v>3</v>
      </c>
      <c r="U46" s="278">
        <v>0.6</v>
      </c>
      <c r="V46" s="46">
        <v>0.6</v>
      </c>
      <c r="W46" s="64">
        <v>10</v>
      </c>
      <c r="X46" s="64">
        <v>13</v>
      </c>
      <c r="Y46" s="67">
        <v>2.5999999999999996</v>
      </c>
      <c r="Z46" s="279">
        <v>5.6</v>
      </c>
      <c r="AA46" s="158">
        <v>6</v>
      </c>
    </row>
    <row r="47" spans="1:27" ht="18.75" x14ac:dyDescent="0.3">
      <c r="A47" s="249" t="str">
        <f t="shared" si="0"/>
        <v>00029132</v>
      </c>
      <c r="B47" s="314" t="s">
        <v>171</v>
      </c>
      <c r="C47" s="315">
        <v>50000</v>
      </c>
      <c r="D47" s="294">
        <v>0</v>
      </c>
      <c r="E47" s="135">
        <v>0</v>
      </c>
      <c r="F47" s="46">
        <v>0</v>
      </c>
      <c r="G47" s="73">
        <v>90</v>
      </c>
      <c r="H47" s="269">
        <v>90</v>
      </c>
      <c r="I47" s="67">
        <v>18</v>
      </c>
      <c r="J47" s="270">
        <v>18</v>
      </c>
      <c r="K47" s="75">
        <v>30</v>
      </c>
      <c r="L47" s="271">
        <v>161</v>
      </c>
      <c r="M47" s="272">
        <v>32.200000000000003</v>
      </c>
      <c r="N47" s="273">
        <v>32.200000000000003</v>
      </c>
      <c r="O47" s="274">
        <v>2</v>
      </c>
      <c r="P47" s="275">
        <v>34.200000000000003</v>
      </c>
      <c r="Q47" s="276">
        <v>6.8400000000000007</v>
      </c>
      <c r="R47" s="262">
        <v>167.84</v>
      </c>
      <c r="S47" s="309">
        <v>168</v>
      </c>
      <c r="T47" s="282">
        <v>331</v>
      </c>
      <c r="U47" s="278">
        <v>66.2</v>
      </c>
      <c r="V47" s="46">
        <v>66.2</v>
      </c>
      <c r="W47" s="64">
        <v>10</v>
      </c>
      <c r="X47" s="64">
        <v>341</v>
      </c>
      <c r="Y47" s="67">
        <v>68.2</v>
      </c>
      <c r="Z47" s="279">
        <v>399.2</v>
      </c>
      <c r="AA47" s="158">
        <v>399</v>
      </c>
    </row>
    <row r="48" spans="1:27" ht="19.5" thickBot="1" x14ac:dyDescent="0.35">
      <c r="A48" s="249" t="str">
        <f t="shared" si="0"/>
        <v>00026983</v>
      </c>
      <c r="B48" s="314" t="s">
        <v>172</v>
      </c>
      <c r="C48" s="316">
        <v>50000</v>
      </c>
      <c r="D48" s="317">
        <v>12</v>
      </c>
      <c r="E48" s="318">
        <v>2.4</v>
      </c>
      <c r="F48" s="319">
        <v>2.4</v>
      </c>
      <c r="G48" s="320">
        <v>10</v>
      </c>
      <c r="H48" s="321">
        <v>12.4</v>
      </c>
      <c r="I48" s="322">
        <v>2.48</v>
      </c>
      <c r="J48" s="323">
        <v>14.48</v>
      </c>
      <c r="K48" s="324">
        <v>30</v>
      </c>
      <c r="L48" s="325">
        <v>46</v>
      </c>
      <c r="M48" s="326">
        <v>9.2000000000000011</v>
      </c>
      <c r="N48" s="327">
        <v>9.2000000000000011</v>
      </c>
      <c r="O48" s="328">
        <v>2</v>
      </c>
      <c r="P48" s="329">
        <v>11.200000000000001</v>
      </c>
      <c r="Q48" s="330">
        <v>2.2400000000000002</v>
      </c>
      <c r="R48" s="262">
        <v>48.24</v>
      </c>
      <c r="S48" s="331">
        <v>48</v>
      </c>
      <c r="T48" s="332">
        <v>181</v>
      </c>
      <c r="U48" s="333">
        <v>36.200000000000003</v>
      </c>
      <c r="V48" s="319">
        <v>36.200000000000003</v>
      </c>
      <c r="W48" s="320">
        <v>10</v>
      </c>
      <c r="X48" s="320">
        <v>191</v>
      </c>
      <c r="Y48" s="322">
        <v>38.200000000000003</v>
      </c>
      <c r="Z48" s="334">
        <v>219.2</v>
      </c>
      <c r="AA48" s="335">
        <v>219</v>
      </c>
    </row>
    <row r="49" spans="1:27" ht="18.75" x14ac:dyDescent="0.3">
      <c r="A49" s="298" t="s">
        <v>173</v>
      </c>
      <c r="B49" s="336" t="s">
        <v>70</v>
      </c>
      <c r="C49" s="337">
        <v>452239</v>
      </c>
      <c r="D49" s="338">
        <v>769</v>
      </c>
      <c r="E49" s="339"/>
      <c r="F49" s="340"/>
      <c r="G49" s="341"/>
      <c r="H49" s="342"/>
      <c r="I49" s="340"/>
      <c r="J49" s="343"/>
      <c r="K49" s="344"/>
      <c r="L49" s="345"/>
      <c r="M49" s="346"/>
      <c r="N49" s="347"/>
      <c r="O49" s="348"/>
      <c r="P49" s="349"/>
      <c r="Q49" s="347"/>
      <c r="R49" s="350"/>
      <c r="S49" s="351"/>
      <c r="T49" s="338"/>
      <c r="U49" s="352"/>
      <c r="V49" s="353"/>
      <c r="W49" s="354"/>
      <c r="X49" s="354"/>
      <c r="Y49" s="353"/>
      <c r="Z49" s="355"/>
      <c r="AA49" s="356"/>
    </row>
    <row r="50" spans="1:27" ht="18.75" x14ac:dyDescent="0.3">
      <c r="A50" s="249" t="str">
        <f t="shared" si="0"/>
        <v>00007314</v>
      </c>
      <c r="B50" s="314" t="s">
        <v>174</v>
      </c>
      <c r="C50" s="357">
        <v>46181</v>
      </c>
      <c r="D50" s="267">
        <v>41</v>
      </c>
      <c r="E50" s="268">
        <v>8.8781100452567063</v>
      </c>
      <c r="F50" s="46">
        <v>8.8781100452567063</v>
      </c>
      <c r="G50" s="64">
        <v>10</v>
      </c>
      <c r="H50" s="269">
        <v>18.878110045256705</v>
      </c>
      <c r="I50" s="67">
        <v>4.0878521567867097</v>
      </c>
      <c r="J50" s="270">
        <v>45.08785215678671</v>
      </c>
      <c r="K50" s="69">
        <v>45</v>
      </c>
      <c r="L50" s="271">
        <v>10</v>
      </c>
      <c r="M50" s="272">
        <v>2.1653926939650505</v>
      </c>
      <c r="N50" s="273">
        <v>2.1653926939650505</v>
      </c>
      <c r="O50" s="274">
        <v>2</v>
      </c>
      <c r="P50" s="275">
        <v>4.1653926939650505</v>
      </c>
      <c r="Q50" s="276">
        <v>0.90197109070073211</v>
      </c>
      <c r="R50" s="262">
        <v>10.901971090700732</v>
      </c>
      <c r="S50" s="309">
        <v>15</v>
      </c>
      <c r="T50" s="282">
        <v>24</v>
      </c>
      <c r="U50" s="278">
        <v>5.1969424655161216</v>
      </c>
      <c r="V50" s="46">
        <v>5.1969424655161216</v>
      </c>
      <c r="W50" s="64">
        <v>10</v>
      </c>
      <c r="X50" s="64">
        <v>34</v>
      </c>
      <c r="Y50" s="67">
        <v>7.3623351594811721</v>
      </c>
      <c r="Z50" s="279">
        <v>31.362335159481173</v>
      </c>
      <c r="AA50" s="158">
        <v>31</v>
      </c>
    </row>
    <row r="51" spans="1:27" ht="18.75" x14ac:dyDescent="0.3">
      <c r="A51" s="249" t="str">
        <f t="shared" si="0"/>
        <v>00006266</v>
      </c>
      <c r="B51" s="314" t="s">
        <v>175</v>
      </c>
      <c r="C51" s="357">
        <v>29030</v>
      </c>
      <c r="D51" s="267">
        <v>199</v>
      </c>
      <c r="E51" s="268">
        <v>68.549776093696167</v>
      </c>
      <c r="F51" s="46">
        <v>68.549776093696167</v>
      </c>
      <c r="G51" s="64">
        <v>3</v>
      </c>
      <c r="H51" s="269">
        <v>71.549776093696167</v>
      </c>
      <c r="I51" s="67">
        <v>24.646839853150592</v>
      </c>
      <c r="J51" s="270">
        <v>223.6468398531506</v>
      </c>
      <c r="K51" s="69">
        <v>224</v>
      </c>
      <c r="L51" s="271">
        <v>12</v>
      </c>
      <c r="M51" s="272">
        <v>4.133654839820875</v>
      </c>
      <c r="N51" s="273">
        <v>4.133654839820875</v>
      </c>
      <c r="O51" s="274">
        <v>2</v>
      </c>
      <c r="P51" s="275">
        <v>6.133654839820875</v>
      </c>
      <c r="Q51" s="276">
        <v>2.1128676678680245</v>
      </c>
      <c r="R51" s="262">
        <v>14.112867667868024</v>
      </c>
      <c r="S51" s="309">
        <v>16</v>
      </c>
      <c r="T51" s="277">
        <v>8</v>
      </c>
      <c r="U51" s="278">
        <v>2.7557698932139165</v>
      </c>
      <c r="V51" s="46">
        <v>2.7557698932139165</v>
      </c>
      <c r="W51" s="64">
        <v>3</v>
      </c>
      <c r="X51" s="64">
        <v>11</v>
      </c>
      <c r="Y51" s="67">
        <v>3.7891836031691351</v>
      </c>
      <c r="Z51" s="279">
        <v>11.789183603169135</v>
      </c>
      <c r="AA51" s="158">
        <v>12</v>
      </c>
    </row>
    <row r="52" spans="1:27" ht="18.75" x14ac:dyDescent="0.3">
      <c r="A52" s="249" t="str">
        <f t="shared" si="0"/>
        <v>00006264</v>
      </c>
      <c r="B52" s="314" t="s">
        <v>176</v>
      </c>
      <c r="C52" s="357">
        <v>18475</v>
      </c>
      <c r="D52" s="267">
        <v>53</v>
      </c>
      <c r="E52" s="268">
        <v>28.687415426251693</v>
      </c>
      <c r="F52" s="46">
        <v>28.687415426251693</v>
      </c>
      <c r="G52" s="64">
        <v>3</v>
      </c>
      <c r="H52" s="269">
        <v>31.687415426251693</v>
      </c>
      <c r="I52" s="67">
        <v>17.151510379567899</v>
      </c>
      <c r="J52" s="270">
        <v>70.151510379567895</v>
      </c>
      <c r="K52" s="69">
        <v>70</v>
      </c>
      <c r="L52" s="271">
        <v>734</v>
      </c>
      <c r="M52" s="272">
        <v>397.2936400541272</v>
      </c>
      <c r="N52" s="273">
        <v>397.2936400541272</v>
      </c>
      <c r="O52" s="274">
        <v>2</v>
      </c>
      <c r="P52" s="275">
        <v>399.2936400541272</v>
      </c>
      <c r="Q52" s="276">
        <v>216.12646281684829</v>
      </c>
      <c r="R52" s="262">
        <v>950.12646281684829</v>
      </c>
      <c r="S52" s="309">
        <v>950</v>
      </c>
      <c r="T52" s="277">
        <v>20</v>
      </c>
      <c r="U52" s="278">
        <v>10.825439783491206</v>
      </c>
      <c r="V52" s="46">
        <v>10.825439783491206</v>
      </c>
      <c r="W52" s="64">
        <v>3</v>
      </c>
      <c r="X52" s="64">
        <v>23</v>
      </c>
      <c r="Y52" s="67">
        <v>12.449255751014887</v>
      </c>
      <c r="Z52" s="279">
        <v>32.449255751014888</v>
      </c>
      <c r="AA52" s="158">
        <v>32</v>
      </c>
    </row>
    <row r="53" spans="1:27" ht="18.75" x14ac:dyDescent="0.3">
      <c r="A53" s="249" t="str">
        <f t="shared" si="0"/>
        <v>00006267</v>
      </c>
      <c r="B53" s="314" t="s">
        <v>177</v>
      </c>
      <c r="C53" s="357">
        <v>13580</v>
      </c>
      <c r="D53" s="267">
        <v>25</v>
      </c>
      <c r="E53" s="268">
        <v>18.40942562592047</v>
      </c>
      <c r="F53" s="46">
        <v>18.40942562592047</v>
      </c>
      <c r="G53" s="64">
        <v>2</v>
      </c>
      <c r="H53" s="269">
        <v>20.40942562592047</v>
      </c>
      <c r="I53" s="67">
        <v>15.02903212512553</v>
      </c>
      <c r="J53" s="270">
        <v>40.029032125125532</v>
      </c>
      <c r="K53" s="69">
        <v>40</v>
      </c>
      <c r="L53" s="271">
        <v>135</v>
      </c>
      <c r="M53" s="272">
        <v>99.410898379970533</v>
      </c>
      <c r="N53" s="273">
        <v>99.410898379970533</v>
      </c>
      <c r="O53" s="274">
        <v>2</v>
      </c>
      <c r="P53" s="275">
        <v>101.41089837997053</v>
      </c>
      <c r="Q53" s="276">
        <v>74.676655655353855</v>
      </c>
      <c r="R53" s="262">
        <v>209.67665565535384</v>
      </c>
      <c r="S53" s="309">
        <v>210</v>
      </c>
      <c r="T53" s="277">
        <v>3</v>
      </c>
      <c r="U53" s="278">
        <v>2.2091310751104567</v>
      </c>
      <c r="V53" s="46">
        <v>2.2091310751104567</v>
      </c>
      <c r="W53" s="64">
        <v>2</v>
      </c>
      <c r="X53" s="64">
        <v>5</v>
      </c>
      <c r="Y53" s="67">
        <v>3.6818851251840941</v>
      </c>
      <c r="Z53" s="279">
        <v>6.6818851251840936</v>
      </c>
      <c r="AA53" s="158">
        <v>7</v>
      </c>
    </row>
    <row r="54" spans="1:27" ht="18.75" x14ac:dyDescent="0.3">
      <c r="A54" s="249" t="str">
        <f t="shared" si="0"/>
        <v>00006263</v>
      </c>
      <c r="B54" s="314" t="s">
        <v>178</v>
      </c>
      <c r="C54" s="358">
        <v>25638</v>
      </c>
      <c r="D54" s="294">
        <v>7</v>
      </c>
      <c r="E54" s="295">
        <v>2.7303221780170062</v>
      </c>
      <c r="F54" s="72">
        <v>2.7303221780170062</v>
      </c>
      <c r="G54" s="64">
        <v>3</v>
      </c>
      <c r="H54" s="296">
        <v>5.7303221780170066</v>
      </c>
      <c r="I54" s="49">
        <v>2.2350893899746498</v>
      </c>
      <c r="J54" s="93">
        <v>9.2350893899746502</v>
      </c>
      <c r="K54" s="74">
        <v>31</v>
      </c>
      <c r="L54" s="271">
        <v>5</v>
      </c>
      <c r="M54" s="272">
        <v>1.9502301271550042</v>
      </c>
      <c r="N54" s="273">
        <v>1.9502301271550042</v>
      </c>
      <c r="O54" s="274">
        <v>2</v>
      </c>
      <c r="P54" s="275">
        <v>3.9502301271550042</v>
      </c>
      <c r="Q54" s="276">
        <v>1.5407715606346066</v>
      </c>
      <c r="R54" s="262">
        <v>6.5407715606346066</v>
      </c>
      <c r="S54" s="309">
        <v>8</v>
      </c>
      <c r="T54" s="282">
        <v>0</v>
      </c>
      <c r="U54" s="278">
        <v>0</v>
      </c>
      <c r="V54" s="46">
        <v>0</v>
      </c>
      <c r="W54" s="64">
        <v>3</v>
      </c>
      <c r="X54" s="64">
        <v>3</v>
      </c>
      <c r="Y54" s="67">
        <v>1.1701380762930025</v>
      </c>
      <c r="Z54" s="279">
        <v>1.1701380762930025</v>
      </c>
      <c r="AA54" s="158">
        <v>1</v>
      </c>
    </row>
    <row r="55" spans="1:27" ht="18.75" x14ac:dyDescent="0.3">
      <c r="A55" s="249" t="str">
        <f t="shared" si="0"/>
        <v>00006257</v>
      </c>
      <c r="B55" s="359" t="s">
        <v>179</v>
      </c>
      <c r="C55" s="357">
        <v>59073</v>
      </c>
      <c r="D55" s="267">
        <v>60</v>
      </c>
      <c r="E55" s="268">
        <v>10.156924483266467</v>
      </c>
      <c r="F55" s="46">
        <v>10.156924483266467</v>
      </c>
      <c r="G55" s="64">
        <v>10</v>
      </c>
      <c r="H55" s="269">
        <v>20.156924483266465</v>
      </c>
      <c r="I55" s="67">
        <v>3.4122059965240408</v>
      </c>
      <c r="J55" s="270">
        <v>63.412205996524044</v>
      </c>
      <c r="K55" s="69">
        <v>63</v>
      </c>
      <c r="L55" s="271">
        <v>13</v>
      </c>
      <c r="M55" s="272">
        <v>2.2006669713744009</v>
      </c>
      <c r="N55" s="273">
        <v>2.2006669713744009</v>
      </c>
      <c r="O55" s="274">
        <v>2</v>
      </c>
      <c r="P55" s="275">
        <v>4.2006669713744014</v>
      </c>
      <c r="Q55" s="276">
        <v>0.71109762012669098</v>
      </c>
      <c r="R55" s="262">
        <v>13.71109762012669</v>
      </c>
      <c r="S55" s="309">
        <v>17</v>
      </c>
      <c r="T55" s="277">
        <v>99</v>
      </c>
      <c r="U55" s="278">
        <v>16.758925397389671</v>
      </c>
      <c r="V55" s="46">
        <v>16.758925397389671</v>
      </c>
      <c r="W55" s="64">
        <v>10</v>
      </c>
      <c r="X55" s="64">
        <v>109</v>
      </c>
      <c r="Y55" s="67">
        <v>18.451746144600747</v>
      </c>
      <c r="Z55" s="279">
        <v>117.45174614460075</v>
      </c>
      <c r="AA55" s="158">
        <v>117</v>
      </c>
    </row>
    <row r="56" spans="1:27" ht="18.75" x14ac:dyDescent="0.3">
      <c r="A56" s="249" t="str">
        <f t="shared" si="0"/>
        <v>00006262</v>
      </c>
      <c r="B56" s="314" t="s">
        <v>180</v>
      </c>
      <c r="C56" s="357">
        <v>33007</v>
      </c>
      <c r="D56" s="267">
        <v>93</v>
      </c>
      <c r="E56" s="268">
        <v>28.175841488169176</v>
      </c>
      <c r="F56" s="46">
        <v>28.175841488169176</v>
      </c>
      <c r="G56" s="64">
        <v>10</v>
      </c>
      <c r="H56" s="269">
        <v>38.175841488169176</v>
      </c>
      <c r="I56" s="67">
        <v>11.56598342417341</v>
      </c>
      <c r="J56" s="270">
        <v>104.56598342417341</v>
      </c>
      <c r="K56" s="360">
        <v>132</v>
      </c>
      <c r="L56" s="271">
        <v>4</v>
      </c>
      <c r="M56" s="272">
        <v>1.2118641500287817</v>
      </c>
      <c r="N56" s="273">
        <v>1.2118641500287817</v>
      </c>
      <c r="O56" s="274">
        <v>2</v>
      </c>
      <c r="P56" s="275">
        <v>3.2118641500287817</v>
      </c>
      <c r="Q56" s="276">
        <v>0.97308575454563628</v>
      </c>
      <c r="R56" s="262">
        <v>4.973085754545636</v>
      </c>
      <c r="S56" s="309">
        <v>8</v>
      </c>
      <c r="T56" s="277">
        <v>32</v>
      </c>
      <c r="U56" s="278">
        <v>9.6949132002302534</v>
      </c>
      <c r="V56" s="46">
        <v>9.6949132002302534</v>
      </c>
      <c r="W56" s="64">
        <v>10</v>
      </c>
      <c r="X56" s="64">
        <v>42</v>
      </c>
      <c r="Y56" s="67">
        <v>12.724573575302207</v>
      </c>
      <c r="Z56" s="279">
        <v>44.724573575302209</v>
      </c>
      <c r="AA56" s="158">
        <v>45</v>
      </c>
    </row>
    <row r="57" spans="1:27" ht="18.75" x14ac:dyDescent="0.3">
      <c r="A57" s="249" t="str">
        <f t="shared" si="0"/>
        <v>00006268</v>
      </c>
      <c r="B57" s="314" t="s">
        <v>181</v>
      </c>
      <c r="C57" s="357">
        <v>48655</v>
      </c>
      <c r="D57" s="267">
        <v>43</v>
      </c>
      <c r="E57" s="268">
        <v>8.8377350734765194</v>
      </c>
      <c r="F57" s="46">
        <v>8.8377350734765194</v>
      </c>
      <c r="G57" s="64">
        <v>10</v>
      </c>
      <c r="H57" s="269">
        <v>18.837735073476519</v>
      </c>
      <c r="I57" s="67">
        <v>3.8716956270633069</v>
      </c>
      <c r="J57" s="270">
        <v>46.871695627063303</v>
      </c>
      <c r="K57" s="69">
        <v>47</v>
      </c>
      <c r="L57" s="271">
        <v>4</v>
      </c>
      <c r="M57" s="272">
        <v>0.82211489055595521</v>
      </c>
      <c r="N57" s="273">
        <v>0.82211489055595521</v>
      </c>
      <c r="O57" s="274">
        <v>2</v>
      </c>
      <c r="P57" s="275">
        <v>2.8221148905559552</v>
      </c>
      <c r="Q57" s="276">
        <v>0.58002566859643512</v>
      </c>
      <c r="R57" s="262">
        <v>4.5800256685964351</v>
      </c>
      <c r="S57" s="309">
        <v>8</v>
      </c>
      <c r="T57" s="277">
        <v>18</v>
      </c>
      <c r="U57" s="278">
        <v>3.699517007501798</v>
      </c>
      <c r="V57" s="46">
        <v>3.699517007501798</v>
      </c>
      <c r="W57" s="64">
        <v>10</v>
      </c>
      <c r="X57" s="64">
        <v>28</v>
      </c>
      <c r="Y57" s="67">
        <v>5.7548042338916865</v>
      </c>
      <c r="Z57" s="279">
        <v>23.754804233891686</v>
      </c>
      <c r="AA57" s="158">
        <v>24</v>
      </c>
    </row>
    <row r="58" spans="1:27" ht="18.75" x14ac:dyDescent="0.3">
      <c r="A58" s="249" t="str">
        <f t="shared" si="0"/>
        <v>00006255</v>
      </c>
      <c r="B58" s="314" t="s">
        <v>182</v>
      </c>
      <c r="C58" s="357">
        <v>36479</v>
      </c>
      <c r="D58" s="267">
        <v>82</v>
      </c>
      <c r="E58" s="268">
        <v>22.478686367499108</v>
      </c>
      <c r="F58" s="46">
        <v>22.478686367499108</v>
      </c>
      <c r="G58" s="64">
        <v>10</v>
      </c>
      <c r="H58" s="269">
        <v>32.478686367499108</v>
      </c>
      <c r="I58" s="67">
        <v>8.9033927376022124</v>
      </c>
      <c r="J58" s="270">
        <v>90.903392737602218</v>
      </c>
      <c r="K58" s="69">
        <v>91</v>
      </c>
      <c r="L58" s="271">
        <v>831</v>
      </c>
      <c r="M58" s="272">
        <v>227.80229721209463</v>
      </c>
      <c r="N58" s="273">
        <v>227.80229721209463</v>
      </c>
      <c r="O58" s="274">
        <v>2</v>
      </c>
      <c r="P58" s="275">
        <v>229.80229721209463</v>
      </c>
      <c r="Q58" s="276">
        <v>62.995777628798656</v>
      </c>
      <c r="R58" s="262">
        <v>893.99577762879869</v>
      </c>
      <c r="S58" s="309">
        <v>894</v>
      </c>
      <c r="T58" s="282">
        <v>3</v>
      </c>
      <c r="U58" s="278">
        <v>0.8223909646646016</v>
      </c>
      <c r="V58" s="46">
        <v>0.8223909646646016</v>
      </c>
      <c r="W58" s="64">
        <v>10</v>
      </c>
      <c r="X58" s="64">
        <v>13</v>
      </c>
      <c r="Y58" s="67">
        <v>3.5636941802132736</v>
      </c>
      <c r="Z58" s="279">
        <v>6.5636941802132736</v>
      </c>
      <c r="AA58" s="158">
        <v>7</v>
      </c>
    </row>
    <row r="59" spans="1:27" ht="18.75" x14ac:dyDescent="0.3">
      <c r="A59" s="249" t="str">
        <f t="shared" si="0"/>
        <v>00006256</v>
      </c>
      <c r="B59" s="314" t="s">
        <v>183</v>
      </c>
      <c r="C59" s="357">
        <v>33012</v>
      </c>
      <c r="D59" s="267">
        <v>47</v>
      </c>
      <c r="E59" s="268">
        <v>14.237247061674543</v>
      </c>
      <c r="F59" s="46">
        <v>14.237247061674543</v>
      </c>
      <c r="G59" s="64">
        <v>10</v>
      </c>
      <c r="H59" s="269">
        <v>24.237247061674545</v>
      </c>
      <c r="I59" s="67">
        <v>7.3419505215299123</v>
      </c>
      <c r="J59" s="270">
        <v>54.34195052152991</v>
      </c>
      <c r="K59" s="69">
        <v>54</v>
      </c>
      <c r="L59" s="271">
        <v>427</v>
      </c>
      <c r="M59" s="272">
        <v>129.34690415606445</v>
      </c>
      <c r="N59" s="273">
        <v>129.34690415606445</v>
      </c>
      <c r="O59" s="274">
        <v>2</v>
      </c>
      <c r="P59" s="275">
        <v>131.34690415606445</v>
      </c>
      <c r="Q59" s="276">
        <v>39.787623941616523</v>
      </c>
      <c r="R59" s="262">
        <v>466.78762394161652</v>
      </c>
      <c r="S59" s="309">
        <v>467</v>
      </c>
      <c r="T59" s="277">
        <v>245</v>
      </c>
      <c r="U59" s="278">
        <v>74.215436810856659</v>
      </c>
      <c r="V59" s="46">
        <v>74.215436810856659</v>
      </c>
      <c r="W59" s="64">
        <v>10</v>
      </c>
      <c r="X59" s="64">
        <v>255</v>
      </c>
      <c r="Y59" s="67">
        <v>77.244638313340602</v>
      </c>
      <c r="Z59" s="279">
        <v>322.2446383133406</v>
      </c>
      <c r="AA59" s="158">
        <v>322</v>
      </c>
    </row>
    <row r="60" spans="1:27" ht="18.75" x14ac:dyDescent="0.3">
      <c r="A60" s="249" t="str">
        <f t="shared" si="0"/>
        <v>00006261</v>
      </c>
      <c r="B60" s="314" t="s">
        <v>184</v>
      </c>
      <c r="C60" s="358">
        <v>21579</v>
      </c>
      <c r="D60" s="294">
        <v>21</v>
      </c>
      <c r="E60" s="295">
        <v>9.7316835812595581</v>
      </c>
      <c r="F60" s="72">
        <v>9.7316835812595581</v>
      </c>
      <c r="G60" s="64">
        <v>3</v>
      </c>
      <c r="H60" s="296">
        <v>12.731683581259558</v>
      </c>
      <c r="I60" s="49">
        <v>5.9000340985493107</v>
      </c>
      <c r="J60" s="93">
        <v>26.900034098549312</v>
      </c>
      <c r="K60" s="74">
        <v>53</v>
      </c>
      <c r="L60" s="271">
        <v>124</v>
      </c>
      <c r="M60" s="272">
        <v>57.463274479818338</v>
      </c>
      <c r="N60" s="273">
        <v>57.463274479818338</v>
      </c>
      <c r="O60" s="274">
        <v>2</v>
      </c>
      <c r="P60" s="275">
        <v>59.463274479818338</v>
      </c>
      <c r="Q60" s="276">
        <v>27.556084378246599</v>
      </c>
      <c r="R60" s="262">
        <v>151.5560843782466</v>
      </c>
      <c r="S60" s="309">
        <v>152</v>
      </c>
      <c r="T60" s="282">
        <v>33</v>
      </c>
      <c r="U60" s="278">
        <v>15.292645627693592</v>
      </c>
      <c r="V60" s="46">
        <v>15.292645627693592</v>
      </c>
      <c r="W60" s="64">
        <v>3</v>
      </c>
      <c r="X60" s="64">
        <v>36</v>
      </c>
      <c r="Y60" s="67">
        <v>16.682886139302099</v>
      </c>
      <c r="Z60" s="279">
        <v>49.682886139302099</v>
      </c>
      <c r="AA60" s="158">
        <v>50</v>
      </c>
    </row>
    <row r="61" spans="1:27" ht="18.75" x14ac:dyDescent="0.3">
      <c r="A61" s="249" t="str">
        <f t="shared" si="0"/>
        <v>00006260</v>
      </c>
      <c r="B61" s="314" t="s">
        <v>185</v>
      </c>
      <c r="C61" s="357">
        <v>55001</v>
      </c>
      <c r="D61" s="267">
        <v>60</v>
      </c>
      <c r="E61" s="268">
        <v>10.908892565589715</v>
      </c>
      <c r="F61" s="46">
        <v>10.908892565589715</v>
      </c>
      <c r="G61" s="64">
        <v>10</v>
      </c>
      <c r="H61" s="269">
        <v>20.908892565589717</v>
      </c>
      <c r="I61" s="67">
        <v>3.8015477110579292</v>
      </c>
      <c r="J61" s="270">
        <v>63.801547711057928</v>
      </c>
      <c r="K61" s="69">
        <v>64</v>
      </c>
      <c r="L61" s="271">
        <v>30</v>
      </c>
      <c r="M61" s="272">
        <v>5.4544462827948577</v>
      </c>
      <c r="N61" s="273">
        <v>5.4544462827948577</v>
      </c>
      <c r="O61" s="274">
        <v>2</v>
      </c>
      <c r="P61" s="275">
        <v>7.4544462827948577</v>
      </c>
      <c r="Q61" s="276">
        <v>1.3553292272494786</v>
      </c>
      <c r="R61" s="262">
        <v>31.355329227249477</v>
      </c>
      <c r="S61" s="309">
        <v>35</v>
      </c>
      <c r="T61" s="277">
        <v>50</v>
      </c>
      <c r="U61" s="278">
        <v>9.0907438046580982</v>
      </c>
      <c r="V61" s="46">
        <v>9.0907438046580982</v>
      </c>
      <c r="W61" s="64">
        <v>10</v>
      </c>
      <c r="X61" s="64">
        <v>60</v>
      </c>
      <c r="Y61" s="67">
        <v>10.908892565589715</v>
      </c>
      <c r="Z61" s="279">
        <v>60.908892565589717</v>
      </c>
      <c r="AA61" s="158">
        <v>61</v>
      </c>
    </row>
    <row r="62" spans="1:27" ht="18.75" x14ac:dyDescent="0.3">
      <c r="A62" s="249" t="str">
        <f t="shared" si="0"/>
        <v>00006238</v>
      </c>
      <c r="B62" s="314" t="s">
        <v>186</v>
      </c>
      <c r="C62" s="358">
        <v>16893</v>
      </c>
      <c r="D62" s="294">
        <v>1</v>
      </c>
      <c r="E62" s="295">
        <v>0.59196116734742199</v>
      </c>
      <c r="F62" s="72">
        <v>0.59196116734742199</v>
      </c>
      <c r="G62" s="64">
        <v>3</v>
      </c>
      <c r="H62" s="296">
        <v>3.5919611673474221</v>
      </c>
      <c r="I62" s="49">
        <v>2.1263015256895885</v>
      </c>
      <c r="J62" s="93">
        <v>3.1263015256895885</v>
      </c>
      <c r="K62" s="74">
        <v>37</v>
      </c>
      <c r="L62" s="271">
        <v>46</v>
      </c>
      <c r="M62" s="272">
        <v>27.230213697981412</v>
      </c>
      <c r="N62" s="273">
        <v>27.230213697981412</v>
      </c>
      <c r="O62" s="274">
        <v>2</v>
      </c>
      <c r="P62" s="275">
        <v>29.230213697981412</v>
      </c>
      <c r="Q62" s="276">
        <v>17.303151422471682</v>
      </c>
      <c r="R62" s="262">
        <v>63.303151422471686</v>
      </c>
      <c r="S62" s="309">
        <v>63</v>
      </c>
      <c r="T62" s="277">
        <v>0</v>
      </c>
      <c r="U62" s="278">
        <v>0</v>
      </c>
      <c r="V62" s="46">
        <v>0</v>
      </c>
      <c r="W62" s="64">
        <v>3</v>
      </c>
      <c r="X62" s="64">
        <v>3</v>
      </c>
      <c r="Y62" s="67">
        <v>1.7758835020422661</v>
      </c>
      <c r="Z62" s="279">
        <v>1.7758835020422661</v>
      </c>
      <c r="AA62" s="158">
        <v>4</v>
      </c>
    </row>
    <row r="63" spans="1:27" ht="18.75" x14ac:dyDescent="0.3">
      <c r="A63" s="249" t="str">
        <f t="shared" si="0"/>
        <v>00006259</v>
      </c>
      <c r="B63" s="314" t="s">
        <v>187</v>
      </c>
      <c r="C63" s="361">
        <v>8655</v>
      </c>
      <c r="D63" s="294">
        <v>26</v>
      </c>
      <c r="E63" s="295">
        <v>3.0040439052570767</v>
      </c>
      <c r="F63" s="72">
        <v>30.040439052570768</v>
      </c>
      <c r="G63" s="64">
        <v>2</v>
      </c>
      <c r="H63" s="296">
        <v>5.0040439052570767</v>
      </c>
      <c r="I63" s="49">
        <v>0.57816798443178241</v>
      </c>
      <c r="J63" s="93">
        <v>26.578167984431783</v>
      </c>
      <c r="K63" s="74">
        <v>32</v>
      </c>
      <c r="L63" s="271">
        <v>14</v>
      </c>
      <c r="M63" s="272">
        <v>1.6175621028307337</v>
      </c>
      <c r="N63" s="273">
        <v>1.6175621028307337</v>
      </c>
      <c r="O63" s="274">
        <v>2</v>
      </c>
      <c r="P63" s="275">
        <v>3.6175621028307337</v>
      </c>
      <c r="Q63" s="276">
        <v>0.41797366872683228</v>
      </c>
      <c r="R63" s="262">
        <v>14.417973668726832</v>
      </c>
      <c r="S63" s="309">
        <v>17</v>
      </c>
      <c r="T63" s="277">
        <v>11</v>
      </c>
      <c r="U63" s="278">
        <v>1.2709416522241479</v>
      </c>
      <c r="V63" s="46">
        <v>1.2709416522241479</v>
      </c>
      <c r="W63" s="64">
        <v>2</v>
      </c>
      <c r="X63" s="64">
        <v>13</v>
      </c>
      <c r="Y63" s="67">
        <v>1.5020219526285383</v>
      </c>
      <c r="Z63" s="279">
        <v>12.502021952628539</v>
      </c>
      <c r="AA63" s="158">
        <v>15</v>
      </c>
    </row>
    <row r="64" spans="1:27" ht="18.75" x14ac:dyDescent="0.3">
      <c r="A64" s="249" t="str">
        <f t="shared" si="0"/>
        <v>00006258</v>
      </c>
      <c r="B64" s="314" t="s">
        <v>188</v>
      </c>
      <c r="C64" s="362">
        <v>6981</v>
      </c>
      <c r="D64" s="363">
        <v>11</v>
      </c>
      <c r="E64" s="135">
        <v>1.5757054863200115</v>
      </c>
      <c r="F64" s="364">
        <v>1.5757054863200115</v>
      </c>
      <c r="G64" s="64">
        <v>2</v>
      </c>
      <c r="H64" s="365">
        <v>3.5757054863200115</v>
      </c>
      <c r="I64" s="366">
        <v>0.51220534111445526</v>
      </c>
      <c r="J64" s="270">
        <v>11.512205341114456</v>
      </c>
      <c r="K64" s="69">
        <v>18</v>
      </c>
      <c r="L64" s="325">
        <v>11</v>
      </c>
      <c r="M64" s="326">
        <v>1.5757054863200115</v>
      </c>
      <c r="N64" s="327">
        <v>1.5757054863200115</v>
      </c>
      <c r="O64" s="328">
        <v>2</v>
      </c>
      <c r="P64" s="329">
        <v>3.5757054863200115</v>
      </c>
      <c r="Q64" s="330">
        <v>0.51220534111445526</v>
      </c>
      <c r="R64" s="262">
        <v>11.512205341114456</v>
      </c>
      <c r="S64" s="331">
        <v>14</v>
      </c>
      <c r="T64" s="367">
        <v>112</v>
      </c>
      <c r="U64" s="333">
        <v>16.043546769803754</v>
      </c>
      <c r="V64" s="319">
        <v>16.043546769803754</v>
      </c>
      <c r="W64" s="320">
        <v>2</v>
      </c>
      <c r="X64" s="320">
        <v>114</v>
      </c>
      <c r="Y64" s="322">
        <v>16.330038676407391</v>
      </c>
      <c r="Z64" s="334">
        <v>128.33003867640738</v>
      </c>
      <c r="AA64" s="335">
        <v>128</v>
      </c>
    </row>
    <row r="65" spans="1:27" ht="18.75" x14ac:dyDescent="0.3">
      <c r="A65" s="249" t="str">
        <f t="shared" si="0"/>
        <v>00029381</v>
      </c>
      <c r="B65" s="368" t="s">
        <v>189</v>
      </c>
      <c r="C65" s="369">
        <v>50000</v>
      </c>
      <c r="D65" s="277">
        <v>0</v>
      </c>
      <c r="E65" s="135">
        <v>0</v>
      </c>
      <c r="F65" s="370">
        <v>0</v>
      </c>
      <c r="G65" s="64">
        <v>90</v>
      </c>
      <c r="H65" s="269">
        <v>90</v>
      </c>
      <c r="I65" s="67">
        <v>18</v>
      </c>
      <c r="J65" s="270">
        <v>18</v>
      </c>
      <c r="K65" s="69">
        <v>18</v>
      </c>
      <c r="L65" s="371">
        <v>0</v>
      </c>
      <c r="M65" s="326">
        <v>0</v>
      </c>
      <c r="N65" s="327">
        <v>0</v>
      </c>
      <c r="O65" s="328">
        <v>2</v>
      </c>
      <c r="P65" s="329">
        <v>2</v>
      </c>
      <c r="Q65" s="330">
        <v>0.04</v>
      </c>
      <c r="R65" s="262">
        <v>0.04</v>
      </c>
      <c r="S65" s="331">
        <v>6</v>
      </c>
      <c r="T65" s="277">
        <v>79</v>
      </c>
      <c r="U65" s="333">
        <v>1.58</v>
      </c>
      <c r="V65" s="319">
        <v>1.58</v>
      </c>
      <c r="W65" s="320">
        <v>10</v>
      </c>
      <c r="X65" s="320">
        <v>89</v>
      </c>
      <c r="Y65" s="322">
        <v>1.7799999999999998</v>
      </c>
      <c r="Z65" s="334">
        <v>80.78</v>
      </c>
      <c r="AA65" s="334">
        <v>83</v>
      </c>
    </row>
    <row r="66" spans="1:27" ht="19.5" thickBot="1" x14ac:dyDescent="0.35">
      <c r="A66" s="249" t="str">
        <f t="shared" si="0"/>
        <v>00032158</v>
      </c>
      <c r="B66" s="368" t="s">
        <v>190</v>
      </c>
      <c r="C66" s="372">
        <v>50000</v>
      </c>
      <c r="D66" s="373">
        <v>0</v>
      </c>
      <c r="E66" s="374">
        <v>0</v>
      </c>
      <c r="F66" s="375">
        <v>0</v>
      </c>
      <c r="G66" s="65">
        <v>90</v>
      </c>
      <c r="H66" s="376">
        <v>90</v>
      </c>
      <c r="I66" s="68">
        <v>18</v>
      </c>
      <c r="J66" s="377">
        <v>18</v>
      </c>
      <c r="K66" s="70">
        <v>18</v>
      </c>
      <c r="L66" s="378">
        <v>0</v>
      </c>
      <c r="M66" s="379">
        <v>0</v>
      </c>
      <c r="N66" s="380">
        <v>0</v>
      </c>
      <c r="O66" s="381">
        <v>2</v>
      </c>
      <c r="P66" s="382">
        <v>2</v>
      </c>
      <c r="Q66" s="383">
        <v>0.04</v>
      </c>
      <c r="R66" s="262">
        <v>0.04</v>
      </c>
      <c r="S66" s="384">
        <v>6</v>
      </c>
      <c r="T66" s="373">
        <v>109</v>
      </c>
      <c r="U66" s="385">
        <v>2.1800000000000002</v>
      </c>
      <c r="V66" s="58">
        <v>2.1800000000000002</v>
      </c>
      <c r="W66" s="65">
        <v>10</v>
      </c>
      <c r="X66" s="65">
        <v>119</v>
      </c>
      <c r="Y66" s="68">
        <v>2.3800000000000003</v>
      </c>
      <c r="Z66" s="386">
        <v>111.38</v>
      </c>
      <c r="AA66" s="386">
        <v>111</v>
      </c>
    </row>
    <row r="67" spans="1:27" x14ac:dyDescent="0.25">
      <c r="A67" s="231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387"/>
      <c r="U67" s="387"/>
      <c r="V67" s="387"/>
      <c r="W67" s="387"/>
      <c r="X67" s="231"/>
      <c r="Y67" s="231"/>
      <c r="Z67" s="231"/>
      <c r="AA67" s="231"/>
    </row>
    <row r="70" spans="1:27" hidden="1" x14ac:dyDescent="0.25"/>
    <row r="71" spans="1:27" ht="23.25" hidden="1" x14ac:dyDescent="0.35">
      <c r="A71" s="36" t="s">
        <v>72</v>
      </c>
      <c r="B71" s="3"/>
      <c r="C71" s="3"/>
      <c r="D71" s="3"/>
      <c r="E71" s="3"/>
      <c r="F71" s="3"/>
      <c r="G71" s="3"/>
      <c r="H71" s="3"/>
      <c r="I71" s="3"/>
      <c r="J71" s="3"/>
    </row>
    <row r="72" spans="1:27" ht="21" hidden="1" x14ac:dyDescent="0.35">
      <c r="A72" s="37" t="s">
        <v>84</v>
      </c>
      <c r="B72" s="3"/>
      <c r="C72" s="3"/>
      <c r="D72" s="3"/>
      <c r="E72" s="3"/>
      <c r="F72" s="3"/>
      <c r="G72" s="3"/>
      <c r="H72" s="3"/>
      <c r="I72" s="3"/>
      <c r="J72" s="3"/>
    </row>
    <row r="73" spans="1:27" hidden="1" x14ac:dyDescent="0.25">
      <c r="A73" s="92" t="s">
        <v>112</v>
      </c>
      <c r="B73" s="9"/>
      <c r="C73" s="9"/>
      <c r="D73" s="3"/>
      <c r="E73" s="3"/>
      <c r="F73" s="3"/>
      <c r="G73" s="3"/>
      <c r="H73" s="3"/>
      <c r="I73" s="3"/>
      <c r="J73" s="3"/>
    </row>
    <row r="74" spans="1:27" hidden="1" x14ac:dyDescent="0.25">
      <c r="A74" s="92" t="s">
        <v>113</v>
      </c>
      <c r="B74" s="9"/>
      <c r="C74" s="9"/>
      <c r="D74" s="3"/>
      <c r="E74" s="3"/>
      <c r="F74" s="3"/>
      <c r="G74" s="3"/>
      <c r="H74" s="3"/>
      <c r="I74" s="3"/>
      <c r="J74" s="3"/>
    </row>
    <row r="75" spans="1:27" hidden="1" x14ac:dyDescent="0.25">
      <c r="A75" s="92" t="s">
        <v>114</v>
      </c>
      <c r="B75" s="9"/>
      <c r="C75" s="9"/>
      <c r="D75" s="3"/>
      <c r="E75" s="3"/>
      <c r="F75" s="3"/>
      <c r="G75" s="3"/>
      <c r="H75" s="3"/>
      <c r="I75" s="3"/>
      <c r="J75" s="3"/>
    </row>
    <row r="76" spans="1:27" ht="15.75" hidden="1" thickBot="1" x14ac:dyDescent="0.3">
      <c r="A76" s="92" t="s">
        <v>115</v>
      </c>
      <c r="B76" s="9"/>
      <c r="C76" s="9"/>
      <c r="D76" s="3"/>
      <c r="E76" s="3"/>
      <c r="F76" s="3"/>
      <c r="G76" s="3"/>
      <c r="H76" s="3"/>
      <c r="I76" s="3"/>
      <c r="J76" s="3"/>
    </row>
    <row r="77" spans="1:27" ht="90.75" hidden="1" thickBot="1" x14ac:dyDescent="0.3">
      <c r="A77" s="42" t="s">
        <v>116</v>
      </c>
      <c r="B77" s="43" t="s">
        <v>85</v>
      </c>
      <c r="C77" s="84" t="s">
        <v>92</v>
      </c>
      <c r="D77" s="121" t="s">
        <v>91</v>
      </c>
      <c r="E77" s="122" t="s">
        <v>111</v>
      </c>
      <c r="F77" s="123" t="s">
        <v>90</v>
      </c>
      <c r="G77" s="82" t="s">
        <v>103</v>
      </c>
      <c r="H77" s="82" t="s">
        <v>102</v>
      </c>
      <c r="I77" s="95" t="s">
        <v>104</v>
      </c>
      <c r="J77" s="155"/>
    </row>
    <row r="78" spans="1:27" ht="18.75" hidden="1" x14ac:dyDescent="0.3">
      <c r="A78" s="44" t="s">
        <v>5</v>
      </c>
      <c r="B78" s="45" t="s">
        <v>86</v>
      </c>
      <c r="C78" s="26">
        <v>430589</v>
      </c>
      <c r="D78" s="89">
        <v>674</v>
      </c>
      <c r="E78" s="85">
        <f>(D78/C78)*100000</f>
        <v>156.52977665476823</v>
      </c>
      <c r="F78" s="55">
        <v>3</v>
      </c>
      <c r="G78" s="86">
        <f>E78+F78</f>
        <v>159.52977665476823</v>
      </c>
      <c r="H78" s="120">
        <f>(G78/C78)*100000</f>
        <v>37.049199272338178</v>
      </c>
      <c r="I78" s="96">
        <f>D78+H78</f>
        <v>711.04919927233823</v>
      </c>
      <c r="J78" s="156"/>
    </row>
    <row r="79" spans="1:27" ht="18.75" hidden="1" x14ac:dyDescent="0.3">
      <c r="A79" s="38" t="s">
        <v>31</v>
      </c>
      <c r="B79" s="40" t="s">
        <v>87</v>
      </c>
      <c r="C79" s="23">
        <v>276540</v>
      </c>
      <c r="D79" s="90">
        <v>85</v>
      </c>
      <c r="E79" s="85">
        <f>(D79/C79)*100000</f>
        <v>30.736963911188255</v>
      </c>
      <c r="F79" s="56">
        <v>2</v>
      </c>
      <c r="G79" s="86">
        <f>E79+F79</f>
        <v>32.736963911188255</v>
      </c>
      <c r="H79" s="93">
        <f>(G79/C79)*100000</f>
        <v>11.83805739176548</v>
      </c>
      <c r="I79" s="96">
        <f>D79+H79</f>
        <v>96.838057391765474</v>
      </c>
      <c r="J79" s="156"/>
    </row>
    <row r="80" spans="1:27" ht="18.75" hidden="1" x14ac:dyDescent="0.3">
      <c r="A80" s="38" t="s">
        <v>58</v>
      </c>
      <c r="B80" s="40" t="s">
        <v>88</v>
      </c>
      <c r="C80" s="23">
        <v>114040</v>
      </c>
      <c r="D80" s="90">
        <v>88</v>
      </c>
      <c r="E80" s="85">
        <f>(D80/C80)*100000</f>
        <v>77.16590669940372</v>
      </c>
      <c r="F80" s="56">
        <v>2</v>
      </c>
      <c r="G80" s="86">
        <f>E80+F80</f>
        <v>79.16590669940372</v>
      </c>
      <c r="H80" s="93">
        <f>(G80/C80)*100000</f>
        <v>69.419420115225989</v>
      </c>
      <c r="I80" s="96">
        <f>D80+H80</f>
        <v>157.41942011522599</v>
      </c>
      <c r="J80" s="156"/>
    </row>
    <row r="81" spans="1:10" ht="19.5" hidden="1" thickBot="1" x14ac:dyDescent="0.35">
      <c r="A81" s="39" t="s">
        <v>40</v>
      </c>
      <c r="B81" s="41" t="s">
        <v>89</v>
      </c>
      <c r="C81" s="25">
        <v>113638</v>
      </c>
      <c r="D81" s="91">
        <v>3</v>
      </c>
      <c r="E81" s="87">
        <f>(D81/C81)*100000</f>
        <v>2.6399619845474227</v>
      </c>
      <c r="F81" s="57">
        <v>2</v>
      </c>
      <c r="G81" s="88">
        <f>E81+F81</f>
        <v>4.6399619845474227</v>
      </c>
      <c r="H81" s="94">
        <f>(G81/C81)*100000</f>
        <v>4.0831077496501376</v>
      </c>
      <c r="I81" s="97">
        <f>D81+H81</f>
        <v>7.0831077496501376</v>
      </c>
      <c r="J81" s="156"/>
    </row>
    <row r="82" spans="1:10" hidden="1" x14ac:dyDescent="0.25"/>
    <row r="83" spans="1:10" hidden="1" x14ac:dyDescent="0.25"/>
  </sheetData>
  <mergeCells count="2">
    <mergeCell ref="W3:Y3"/>
    <mergeCell ref="C10:Z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69"/>
  <sheetViews>
    <sheetView showGridLines="0" tabSelected="1" zoomScale="75" zoomScaleNormal="75" workbookViewId="0">
      <selection activeCell="I11" sqref="I11"/>
    </sheetView>
  </sheetViews>
  <sheetFormatPr baseColWidth="10" defaultRowHeight="15" x14ac:dyDescent="0.25"/>
  <cols>
    <col min="1" max="1" width="11.42578125" style="3"/>
    <col min="2" max="2" width="44.140625" customWidth="1"/>
    <col min="3" max="3" width="14.140625" style="61" customWidth="1"/>
    <col min="4" max="4" width="10.42578125" style="61" customWidth="1"/>
    <col min="5" max="5" width="11" style="61" customWidth="1"/>
    <col min="6" max="6" width="10.42578125" style="61" customWidth="1"/>
    <col min="7" max="7" width="15.5703125" customWidth="1"/>
    <col min="11" max="11" width="13.7109375" customWidth="1"/>
    <col min="15" max="15" width="13.7109375" customWidth="1"/>
    <col min="19" max="19" width="13.7109375" customWidth="1"/>
    <col min="23" max="23" width="13.7109375" customWidth="1"/>
    <col min="27" max="27" width="13.7109375" customWidth="1"/>
    <col min="31" max="31" width="13.7109375" customWidth="1"/>
    <col min="35" max="35" width="13.7109375" customWidth="1"/>
    <col min="39" max="39" width="13.7109375" customWidth="1"/>
    <col min="43" max="43" width="13.7109375" customWidth="1"/>
    <col min="47" max="47" width="13.7109375" customWidth="1"/>
    <col min="51" max="51" width="13.7109375" customWidth="1"/>
    <col min="55" max="55" width="13.7109375" customWidth="1"/>
  </cols>
  <sheetData>
    <row r="1" spans="1:58" ht="62.25" customHeight="1" x14ac:dyDescent="0.25">
      <c r="A1" s="136" t="s">
        <v>192</v>
      </c>
      <c r="B1" s="3"/>
      <c r="G1" s="3"/>
      <c r="H1" s="3"/>
      <c r="I1" s="3"/>
      <c r="J1" s="3"/>
      <c r="S1" s="3"/>
      <c r="T1" s="3"/>
      <c r="U1" s="3"/>
      <c r="V1" s="3"/>
      <c r="W1" s="3"/>
    </row>
    <row r="2" spans="1:58" ht="21" x14ac:dyDescent="0.35">
      <c r="A2" s="128" t="s">
        <v>83</v>
      </c>
      <c r="B2" s="3"/>
      <c r="G2" s="3"/>
      <c r="H2" s="3"/>
      <c r="I2" s="3"/>
      <c r="J2" s="3"/>
      <c r="S2" s="3"/>
      <c r="T2" s="3"/>
      <c r="U2" s="3"/>
      <c r="V2" s="3"/>
      <c r="W2" s="3"/>
    </row>
    <row r="4" spans="1:58" ht="18.75" x14ac:dyDescent="0.3">
      <c r="B4" s="35" t="s">
        <v>99</v>
      </c>
      <c r="C4" s="62"/>
      <c r="D4" s="62"/>
      <c r="E4" s="62"/>
      <c r="F4" s="62"/>
      <c r="G4" s="35"/>
      <c r="H4" s="35"/>
      <c r="I4" s="35"/>
      <c r="J4" s="35"/>
      <c r="K4" s="35"/>
      <c r="L4" s="35"/>
    </row>
    <row r="6" spans="1:58" ht="15.75" thickBot="1" x14ac:dyDescent="0.3"/>
    <row r="7" spans="1:58" s="447" customFormat="1" ht="42.75" customHeight="1" thickBot="1" x14ac:dyDescent="0.3">
      <c r="A7" s="446"/>
      <c r="B7" s="475" t="s">
        <v>67</v>
      </c>
      <c r="C7" s="477" t="s">
        <v>222</v>
      </c>
      <c r="D7" s="478"/>
      <c r="E7" s="478"/>
      <c r="F7" s="479"/>
      <c r="G7" s="480" t="s">
        <v>60</v>
      </c>
      <c r="H7" s="470"/>
      <c r="I7" s="470"/>
      <c r="J7" s="471"/>
      <c r="K7" s="480" t="s">
        <v>73</v>
      </c>
      <c r="L7" s="470"/>
      <c r="M7" s="470"/>
      <c r="N7" s="471"/>
      <c r="O7" s="469" t="s">
        <v>80</v>
      </c>
      <c r="P7" s="470"/>
      <c r="Q7" s="470"/>
      <c r="R7" s="471"/>
      <c r="S7" s="469" t="s">
        <v>117</v>
      </c>
      <c r="T7" s="481"/>
      <c r="U7" s="481"/>
      <c r="V7" s="482"/>
      <c r="W7" s="469" t="s">
        <v>201</v>
      </c>
      <c r="X7" s="481"/>
      <c r="Y7" s="481"/>
      <c r="Z7" s="482"/>
      <c r="AA7" s="469" t="s">
        <v>204</v>
      </c>
      <c r="AB7" s="470"/>
      <c r="AC7" s="470"/>
      <c r="AD7" s="471"/>
      <c r="AE7" s="469" t="s">
        <v>124</v>
      </c>
      <c r="AF7" s="470"/>
      <c r="AG7" s="470"/>
      <c r="AH7" s="471"/>
      <c r="AI7" s="469" t="s">
        <v>207</v>
      </c>
      <c r="AJ7" s="470"/>
      <c r="AK7" s="470"/>
      <c r="AL7" s="471"/>
      <c r="AM7" s="469" t="s">
        <v>211</v>
      </c>
      <c r="AN7" s="470"/>
      <c r="AO7" s="470"/>
      <c r="AP7" s="471"/>
      <c r="AQ7" s="469" t="s">
        <v>214</v>
      </c>
      <c r="AR7" s="470"/>
      <c r="AS7" s="470"/>
      <c r="AT7" s="471"/>
      <c r="AU7" s="469" t="s">
        <v>217</v>
      </c>
      <c r="AV7" s="470"/>
      <c r="AW7" s="470"/>
      <c r="AX7" s="471"/>
      <c r="AY7" s="472" t="s">
        <v>81</v>
      </c>
      <c r="AZ7" s="473"/>
      <c r="BA7" s="473"/>
      <c r="BB7" s="474"/>
      <c r="BC7" s="469" t="s">
        <v>220</v>
      </c>
      <c r="BD7" s="470"/>
      <c r="BE7" s="470"/>
      <c r="BF7" s="471"/>
    </row>
    <row r="8" spans="1:58" s="133" customFormat="1" ht="60.75" thickBot="1" x14ac:dyDescent="0.3">
      <c r="A8" s="134"/>
      <c r="B8" s="476"/>
      <c r="C8" s="63" t="s">
        <v>120</v>
      </c>
      <c r="D8" s="63" t="s">
        <v>121</v>
      </c>
      <c r="E8" s="63" t="s">
        <v>122</v>
      </c>
      <c r="F8" s="160" t="s">
        <v>42</v>
      </c>
      <c r="G8" s="182" t="s">
        <v>74</v>
      </c>
      <c r="H8" s="182" t="s">
        <v>75</v>
      </c>
      <c r="I8" s="183" t="s">
        <v>76</v>
      </c>
      <c r="J8" s="463" t="s">
        <v>42</v>
      </c>
      <c r="K8" s="198" t="s">
        <v>74</v>
      </c>
      <c r="L8" s="182" t="s">
        <v>75</v>
      </c>
      <c r="M8" s="183" t="s">
        <v>76</v>
      </c>
      <c r="N8" s="190" t="s">
        <v>42</v>
      </c>
      <c r="O8" s="199" t="s">
        <v>74</v>
      </c>
      <c r="P8" s="200" t="s">
        <v>75</v>
      </c>
      <c r="Q8" s="201" t="s">
        <v>76</v>
      </c>
      <c r="R8" s="190" t="s">
        <v>42</v>
      </c>
      <c r="S8" s="202" t="s">
        <v>74</v>
      </c>
      <c r="T8" s="200" t="s">
        <v>75</v>
      </c>
      <c r="U8" s="201" t="s">
        <v>76</v>
      </c>
      <c r="V8" s="152" t="s">
        <v>42</v>
      </c>
      <c r="W8" s="199" t="s">
        <v>74</v>
      </c>
      <c r="X8" s="200" t="s">
        <v>75</v>
      </c>
      <c r="Y8" s="201" t="s">
        <v>76</v>
      </c>
      <c r="Z8" s="153" t="s">
        <v>42</v>
      </c>
      <c r="AA8" s="202" t="s">
        <v>74</v>
      </c>
      <c r="AB8" s="200" t="s">
        <v>75</v>
      </c>
      <c r="AC8" s="201" t="s">
        <v>76</v>
      </c>
      <c r="AD8" s="152" t="s">
        <v>42</v>
      </c>
      <c r="AE8" s="199" t="s">
        <v>74</v>
      </c>
      <c r="AF8" s="200" t="s">
        <v>75</v>
      </c>
      <c r="AG8" s="201" t="s">
        <v>76</v>
      </c>
      <c r="AH8" s="153" t="s">
        <v>42</v>
      </c>
      <c r="AI8" s="202" t="s">
        <v>74</v>
      </c>
      <c r="AJ8" s="200" t="s">
        <v>75</v>
      </c>
      <c r="AK8" s="153" t="s">
        <v>76</v>
      </c>
      <c r="AL8" s="153" t="s">
        <v>42</v>
      </c>
      <c r="AM8" s="199" t="s">
        <v>74</v>
      </c>
      <c r="AN8" s="200" t="s">
        <v>75</v>
      </c>
      <c r="AO8" s="201" t="s">
        <v>76</v>
      </c>
      <c r="AP8" s="153" t="s">
        <v>42</v>
      </c>
      <c r="AQ8" s="202" t="s">
        <v>74</v>
      </c>
      <c r="AR8" s="200" t="s">
        <v>75</v>
      </c>
      <c r="AS8" s="201" t="s">
        <v>76</v>
      </c>
      <c r="AT8" s="152" t="s">
        <v>42</v>
      </c>
      <c r="AU8" s="199" t="s">
        <v>74</v>
      </c>
      <c r="AV8" s="200" t="s">
        <v>75</v>
      </c>
      <c r="AW8" s="201" t="s">
        <v>76</v>
      </c>
      <c r="AX8" s="153" t="s">
        <v>42</v>
      </c>
      <c r="AY8" s="203" t="s">
        <v>74</v>
      </c>
      <c r="AZ8" s="204" t="s">
        <v>75</v>
      </c>
      <c r="BA8" s="205" t="s">
        <v>76</v>
      </c>
      <c r="BB8" s="152" t="s">
        <v>42</v>
      </c>
      <c r="BC8" s="206" t="s">
        <v>74</v>
      </c>
      <c r="BD8" s="204" t="s">
        <v>75</v>
      </c>
      <c r="BE8" s="205" t="s">
        <v>76</v>
      </c>
      <c r="BF8" s="152" t="s">
        <v>42</v>
      </c>
    </row>
    <row r="9" spans="1:58" ht="19.5" thickBot="1" x14ac:dyDescent="0.35">
      <c r="B9" s="19" t="s">
        <v>71</v>
      </c>
      <c r="C9" s="161">
        <f>C10+C27+C46</f>
        <v>5864</v>
      </c>
      <c r="D9" s="161">
        <f t="shared" ref="D9:E9" si="0">D10+D27+D46</f>
        <v>3947</v>
      </c>
      <c r="E9" s="161">
        <f t="shared" si="0"/>
        <v>14129</v>
      </c>
      <c r="F9" s="162">
        <f>F10+F27+F46</f>
        <v>23940</v>
      </c>
      <c r="G9" s="184">
        <f>K9+O9+S9+W9+AA9+AE9+AI9+AM9+AQ9+AU9+AY9+BC9</f>
        <v>7338</v>
      </c>
      <c r="H9" s="185">
        <f>L9+P9+T9+X9+AB9+AF9+AJ9+AN9+AR9+AV9+AZ9+BD9</f>
        <v>9196</v>
      </c>
      <c r="I9" s="186">
        <f>M9+Q9+U9+Y9+AC9+AG9+AK9+AO9+AS9+AW9+BA9+BE9</f>
        <v>15971</v>
      </c>
      <c r="J9" s="419">
        <f t="shared" ref="J9:J63" si="1">SUM(G9:I9)</f>
        <v>32505</v>
      </c>
      <c r="K9" s="30">
        <v>359</v>
      </c>
      <c r="L9" s="32">
        <v>425</v>
      </c>
      <c r="M9" s="147">
        <v>669</v>
      </c>
      <c r="N9" s="33">
        <v>1453</v>
      </c>
      <c r="O9" s="30">
        <v>410</v>
      </c>
      <c r="P9" s="28">
        <v>662</v>
      </c>
      <c r="Q9" s="29">
        <v>624</v>
      </c>
      <c r="R9" s="33">
        <v>1696</v>
      </c>
      <c r="S9" s="28">
        <v>510</v>
      </c>
      <c r="T9" s="28">
        <v>1307</v>
      </c>
      <c r="U9" s="31">
        <v>666</v>
      </c>
      <c r="V9" s="33">
        <v>2483</v>
      </c>
      <c r="W9" s="28">
        <v>440</v>
      </c>
      <c r="X9" s="28">
        <v>1015</v>
      </c>
      <c r="Y9" s="31">
        <v>774</v>
      </c>
      <c r="Z9" s="33">
        <v>2229</v>
      </c>
      <c r="AA9" s="28">
        <v>287</v>
      </c>
      <c r="AB9" s="28">
        <v>811</v>
      </c>
      <c r="AC9" s="31">
        <v>982</v>
      </c>
      <c r="AD9" s="33">
        <v>2080</v>
      </c>
      <c r="AE9" s="28">
        <v>808</v>
      </c>
      <c r="AF9" s="28">
        <v>789</v>
      </c>
      <c r="AG9" s="31">
        <v>1331</v>
      </c>
      <c r="AH9" s="33">
        <v>2928</v>
      </c>
      <c r="AI9" s="28">
        <v>526</v>
      </c>
      <c r="AJ9" s="28">
        <v>663</v>
      </c>
      <c r="AK9" s="31">
        <v>927</v>
      </c>
      <c r="AL9" s="33">
        <v>2116</v>
      </c>
      <c r="AM9" s="28">
        <v>589</v>
      </c>
      <c r="AN9" s="28">
        <v>671</v>
      </c>
      <c r="AO9" s="31">
        <v>1492</v>
      </c>
      <c r="AP9" s="33">
        <v>2752</v>
      </c>
      <c r="AQ9" s="28">
        <v>874</v>
      </c>
      <c r="AR9" s="28">
        <v>958</v>
      </c>
      <c r="AS9" s="29">
        <v>1816</v>
      </c>
      <c r="AT9" s="33">
        <v>3648</v>
      </c>
      <c r="AU9" s="30">
        <v>821</v>
      </c>
      <c r="AV9" s="28">
        <v>598</v>
      </c>
      <c r="AW9" s="29">
        <v>1451</v>
      </c>
      <c r="AX9" s="33">
        <v>2870</v>
      </c>
      <c r="AY9" s="28">
        <v>624</v>
      </c>
      <c r="AZ9" s="28">
        <v>731</v>
      </c>
      <c r="BA9" s="29">
        <v>2562</v>
      </c>
      <c r="BB9" s="33">
        <v>3917</v>
      </c>
      <c r="BC9" s="28">
        <v>1090</v>
      </c>
      <c r="BD9" s="28">
        <v>566</v>
      </c>
      <c r="BE9" s="29">
        <v>2677</v>
      </c>
      <c r="BF9" s="33">
        <v>4333</v>
      </c>
    </row>
    <row r="10" spans="1:58" ht="19.5" thickBot="1" x14ac:dyDescent="0.35">
      <c r="B10" s="19" t="s">
        <v>77</v>
      </c>
      <c r="C10" s="161">
        <f>SUM(C11:C26)</f>
        <v>4012</v>
      </c>
      <c r="D10" s="161">
        <f>SUM(D11:D26)</f>
        <v>1141</v>
      </c>
      <c r="E10" s="161">
        <f>SUM(E11:E26)</f>
        <v>5985</v>
      </c>
      <c r="F10" s="162">
        <f>SUM(F11:F26)</f>
        <v>11138</v>
      </c>
      <c r="G10" s="184">
        <f t="shared" ref="G10:G63" si="2">K10+O10+S10+W10+AA10+AE10+AI10+AM10+AQ10+AU10+AY10+BC10</f>
        <v>4879</v>
      </c>
      <c r="H10" s="185">
        <f t="shared" ref="H10:H63" si="3">L10+P10+T10+X10+AB10+AF10+AJ10+AN10+AR10+AV10+AZ10+BD10</f>
        <v>2112</v>
      </c>
      <c r="I10" s="186">
        <f t="shared" ref="I10:I63" si="4">M10+Q10+U10+Y10+AC10+AG10+AK10+AO10+AS10+AW10+BA10+BE10</f>
        <v>7398</v>
      </c>
      <c r="J10" s="419">
        <f t="shared" si="1"/>
        <v>14389</v>
      </c>
      <c r="K10" s="30">
        <v>252</v>
      </c>
      <c r="L10" s="28">
        <v>146</v>
      </c>
      <c r="M10" s="29">
        <v>473</v>
      </c>
      <c r="N10" s="146">
        <v>871</v>
      </c>
      <c r="O10" s="30">
        <v>240</v>
      </c>
      <c r="P10" s="28">
        <v>298</v>
      </c>
      <c r="Q10" s="29">
        <v>320</v>
      </c>
      <c r="R10" s="146">
        <v>858</v>
      </c>
      <c r="S10" s="28">
        <v>371</v>
      </c>
      <c r="T10" s="28">
        <v>346</v>
      </c>
      <c r="U10" s="28">
        <v>401</v>
      </c>
      <c r="V10" s="146">
        <v>1118</v>
      </c>
      <c r="W10" s="28">
        <v>295</v>
      </c>
      <c r="X10" s="28">
        <v>181</v>
      </c>
      <c r="Y10" s="28">
        <v>425</v>
      </c>
      <c r="Z10" s="146">
        <v>901</v>
      </c>
      <c r="AA10" s="28">
        <v>164</v>
      </c>
      <c r="AB10" s="28">
        <v>186</v>
      </c>
      <c r="AC10" s="28">
        <v>520</v>
      </c>
      <c r="AD10" s="146">
        <v>870</v>
      </c>
      <c r="AE10" s="28">
        <v>655</v>
      </c>
      <c r="AF10" s="28">
        <v>188</v>
      </c>
      <c r="AG10" s="28">
        <v>664</v>
      </c>
      <c r="AH10" s="146">
        <v>1507</v>
      </c>
      <c r="AI10" s="28">
        <v>386</v>
      </c>
      <c r="AJ10" s="28">
        <v>131</v>
      </c>
      <c r="AK10" s="28">
        <v>378</v>
      </c>
      <c r="AL10" s="146">
        <v>895</v>
      </c>
      <c r="AM10" s="28">
        <v>368</v>
      </c>
      <c r="AN10" s="28">
        <v>94</v>
      </c>
      <c r="AO10" s="28">
        <v>1038</v>
      </c>
      <c r="AP10" s="146">
        <v>1500</v>
      </c>
      <c r="AQ10" s="28">
        <v>611</v>
      </c>
      <c r="AR10" s="28">
        <v>232</v>
      </c>
      <c r="AS10" s="29">
        <v>1319</v>
      </c>
      <c r="AT10" s="146">
        <v>2162</v>
      </c>
      <c r="AU10" s="28">
        <v>473</v>
      </c>
      <c r="AV10" s="28">
        <v>107</v>
      </c>
      <c r="AW10" s="28">
        <v>671</v>
      </c>
      <c r="AX10" s="146">
        <v>1251</v>
      </c>
      <c r="AY10" s="28">
        <v>429</v>
      </c>
      <c r="AZ10" s="28">
        <v>96</v>
      </c>
      <c r="BA10" s="29">
        <v>570</v>
      </c>
      <c r="BB10" s="146">
        <v>1095</v>
      </c>
      <c r="BC10" s="28">
        <v>635</v>
      </c>
      <c r="BD10" s="28">
        <v>107</v>
      </c>
      <c r="BE10" s="29">
        <v>619</v>
      </c>
      <c r="BF10" s="146">
        <v>1361</v>
      </c>
    </row>
    <row r="11" spans="1:58" ht="18.75" x14ac:dyDescent="0.3">
      <c r="A11" s="3">
        <v>6220</v>
      </c>
      <c r="B11" s="17" t="s">
        <v>24</v>
      </c>
      <c r="C11" s="119">
        <v>210</v>
      </c>
      <c r="D11" s="119">
        <v>60</v>
      </c>
      <c r="E11" s="119">
        <v>251</v>
      </c>
      <c r="F11" s="163">
        <f>SUM(C11:E11)</f>
        <v>521</v>
      </c>
      <c r="G11" s="436">
        <f>K11+O11+S11+W11+AA11+AE11+AI11+AM11+AQ11+AU11+AY11+BC11</f>
        <v>301</v>
      </c>
      <c r="H11" s="437">
        <f>L11+P11+T11+X11+AB11+AF11+AJ11+AN11+AR11+AV11+AZ11+BD11</f>
        <v>70</v>
      </c>
      <c r="I11" s="452">
        <f>M11+Q11+U11+Y11+AC11+AG11+AK11+AO11+AS11+AW11+BA11+BE11</f>
        <v>285</v>
      </c>
      <c r="J11" s="420">
        <f t="shared" si="1"/>
        <v>656</v>
      </c>
      <c r="K11" s="138">
        <v>26</v>
      </c>
      <c r="L11" s="24">
        <v>0</v>
      </c>
      <c r="M11" s="148">
        <v>23</v>
      </c>
      <c r="N11" s="143">
        <v>49</v>
      </c>
      <c r="O11" s="138">
        <v>24</v>
      </c>
      <c r="P11" s="24">
        <v>19</v>
      </c>
      <c r="Q11" s="148">
        <v>0</v>
      </c>
      <c r="R11" s="143">
        <v>43</v>
      </c>
      <c r="S11" s="138">
        <v>46</v>
      </c>
      <c r="T11" s="24">
        <v>8</v>
      </c>
      <c r="U11" s="148">
        <v>26</v>
      </c>
      <c r="V11" s="141">
        <v>80</v>
      </c>
      <c r="W11" s="138">
        <v>9</v>
      </c>
      <c r="X11" s="24">
        <v>6</v>
      </c>
      <c r="Y11" s="148">
        <v>30</v>
      </c>
      <c r="Z11" s="141">
        <v>45</v>
      </c>
      <c r="AA11" s="138">
        <v>25</v>
      </c>
      <c r="AB11" s="24">
        <v>11</v>
      </c>
      <c r="AC11" s="148">
        <v>0</v>
      </c>
      <c r="AD11" s="141">
        <v>36</v>
      </c>
      <c r="AE11" s="138">
        <v>20</v>
      </c>
      <c r="AF11" s="24">
        <v>13</v>
      </c>
      <c r="AG11" s="148">
        <v>53</v>
      </c>
      <c r="AH11" s="141">
        <v>86</v>
      </c>
      <c r="AI11" s="138">
        <v>1</v>
      </c>
      <c r="AJ11" s="24">
        <v>13</v>
      </c>
      <c r="AK11" s="148">
        <v>9</v>
      </c>
      <c r="AL11" s="141">
        <v>23</v>
      </c>
      <c r="AM11" s="138">
        <v>79</v>
      </c>
      <c r="AN11" s="24">
        <v>0</v>
      </c>
      <c r="AO11" s="148">
        <v>0</v>
      </c>
      <c r="AP11" s="141">
        <v>79</v>
      </c>
      <c r="AQ11" s="138">
        <v>71</v>
      </c>
      <c r="AR11" s="24">
        <v>0</v>
      </c>
      <c r="AS11" s="148">
        <v>0</v>
      </c>
      <c r="AT11" s="141">
        <v>71</v>
      </c>
      <c r="AU11" s="138">
        <v>0</v>
      </c>
      <c r="AV11" s="24">
        <v>0</v>
      </c>
      <c r="AW11" s="148">
        <v>124</v>
      </c>
      <c r="AX11" s="141">
        <v>124</v>
      </c>
      <c r="AY11" s="138">
        <v>0</v>
      </c>
      <c r="AZ11" s="24">
        <v>0</v>
      </c>
      <c r="BA11" s="148">
        <v>20</v>
      </c>
      <c r="BB11" s="141">
        <v>20</v>
      </c>
      <c r="BC11" s="138">
        <v>0</v>
      </c>
      <c r="BD11" s="24">
        <v>0</v>
      </c>
      <c r="BE11" s="148">
        <v>0</v>
      </c>
      <c r="BF11" s="141">
        <v>0</v>
      </c>
    </row>
    <row r="12" spans="1:58" ht="18.75" x14ac:dyDescent="0.3">
      <c r="A12" s="3">
        <v>6221</v>
      </c>
      <c r="B12" s="411" t="s">
        <v>12</v>
      </c>
      <c r="C12" s="119">
        <v>599</v>
      </c>
      <c r="D12" s="119">
        <v>116</v>
      </c>
      <c r="E12" s="119">
        <v>2991</v>
      </c>
      <c r="F12" s="163">
        <f t="shared" ref="F12:F26" si="5">SUM(C12:E12)</f>
        <v>3706</v>
      </c>
      <c r="G12" s="431">
        <f t="shared" si="2"/>
        <v>701</v>
      </c>
      <c r="H12" s="427">
        <f t="shared" si="3"/>
        <v>342</v>
      </c>
      <c r="I12" s="432">
        <f t="shared" si="4"/>
        <v>3393</v>
      </c>
      <c r="J12" s="421">
        <f t="shared" si="1"/>
        <v>4436</v>
      </c>
      <c r="K12" s="138">
        <v>34</v>
      </c>
      <c r="L12" s="24">
        <v>7</v>
      </c>
      <c r="M12" s="148">
        <v>243</v>
      </c>
      <c r="N12" s="144">
        <v>284</v>
      </c>
      <c r="O12" s="138">
        <v>20</v>
      </c>
      <c r="P12" s="24">
        <v>22</v>
      </c>
      <c r="Q12" s="148">
        <v>204</v>
      </c>
      <c r="R12" s="144">
        <v>246</v>
      </c>
      <c r="S12" s="138">
        <v>51</v>
      </c>
      <c r="T12" s="24">
        <v>73</v>
      </c>
      <c r="U12" s="148">
        <v>195</v>
      </c>
      <c r="V12" s="144">
        <v>319</v>
      </c>
      <c r="W12" s="138">
        <v>54</v>
      </c>
      <c r="X12" s="24">
        <v>0</v>
      </c>
      <c r="Y12" s="148">
        <v>117</v>
      </c>
      <c r="Z12" s="144">
        <v>171</v>
      </c>
      <c r="AA12" s="138">
        <v>19</v>
      </c>
      <c r="AB12" s="24">
        <v>1</v>
      </c>
      <c r="AC12" s="148">
        <v>265</v>
      </c>
      <c r="AD12" s="144">
        <v>285</v>
      </c>
      <c r="AE12" s="138">
        <v>221</v>
      </c>
      <c r="AF12" s="24">
        <v>47</v>
      </c>
      <c r="AG12" s="148">
        <v>357</v>
      </c>
      <c r="AH12" s="144">
        <v>625</v>
      </c>
      <c r="AI12" s="138">
        <v>81</v>
      </c>
      <c r="AJ12" s="24">
        <v>31</v>
      </c>
      <c r="AK12" s="148">
        <v>32</v>
      </c>
      <c r="AL12" s="144">
        <v>144</v>
      </c>
      <c r="AM12" s="138">
        <v>60</v>
      </c>
      <c r="AN12" s="24">
        <v>24</v>
      </c>
      <c r="AO12" s="148">
        <v>737</v>
      </c>
      <c r="AP12" s="144">
        <v>821</v>
      </c>
      <c r="AQ12" s="138">
        <v>139</v>
      </c>
      <c r="AR12" s="24">
        <v>131</v>
      </c>
      <c r="AS12" s="148">
        <v>1157</v>
      </c>
      <c r="AT12" s="144">
        <v>1427</v>
      </c>
      <c r="AU12" s="138">
        <v>9</v>
      </c>
      <c r="AV12" s="24">
        <v>2</v>
      </c>
      <c r="AW12" s="148">
        <v>86</v>
      </c>
      <c r="AX12" s="144">
        <v>97</v>
      </c>
      <c r="AY12" s="138">
        <v>2</v>
      </c>
      <c r="AZ12" s="24">
        <v>2</v>
      </c>
      <c r="BA12" s="148">
        <v>0</v>
      </c>
      <c r="BB12" s="144">
        <v>4</v>
      </c>
      <c r="BC12" s="138">
        <v>11</v>
      </c>
      <c r="BD12" s="24">
        <v>2</v>
      </c>
      <c r="BE12" s="148">
        <v>0</v>
      </c>
      <c r="BF12" s="144">
        <v>13</v>
      </c>
    </row>
    <row r="13" spans="1:58" ht="18.75" x14ac:dyDescent="0.3">
      <c r="A13" s="3">
        <v>6226</v>
      </c>
      <c r="B13" s="411" t="s">
        <v>15</v>
      </c>
      <c r="C13" s="119">
        <v>81</v>
      </c>
      <c r="D13" s="119">
        <v>53</v>
      </c>
      <c r="E13" s="119">
        <v>125</v>
      </c>
      <c r="F13" s="163">
        <f t="shared" si="5"/>
        <v>259</v>
      </c>
      <c r="G13" s="431">
        <f t="shared" si="2"/>
        <v>103</v>
      </c>
      <c r="H13" s="426">
        <f t="shared" si="3"/>
        <v>74</v>
      </c>
      <c r="I13" s="432">
        <f t="shared" si="4"/>
        <v>141</v>
      </c>
      <c r="J13" s="421">
        <f t="shared" si="1"/>
        <v>318</v>
      </c>
      <c r="K13" s="138">
        <v>7</v>
      </c>
      <c r="L13" s="24">
        <v>0</v>
      </c>
      <c r="M13" s="148">
        <v>18</v>
      </c>
      <c r="N13" s="144">
        <v>25</v>
      </c>
      <c r="O13" s="138">
        <v>14</v>
      </c>
      <c r="P13" s="24">
        <v>11</v>
      </c>
      <c r="Q13" s="148">
        <v>0</v>
      </c>
      <c r="R13" s="144">
        <v>25</v>
      </c>
      <c r="S13" s="138">
        <v>10</v>
      </c>
      <c r="T13" s="24">
        <v>11</v>
      </c>
      <c r="U13" s="148">
        <v>0</v>
      </c>
      <c r="V13" s="144">
        <v>21</v>
      </c>
      <c r="W13" s="138">
        <v>7</v>
      </c>
      <c r="X13" s="24">
        <v>0</v>
      </c>
      <c r="Y13" s="148">
        <v>0</v>
      </c>
      <c r="Z13" s="144">
        <v>7</v>
      </c>
      <c r="AA13" s="138">
        <v>5</v>
      </c>
      <c r="AB13" s="24">
        <v>13</v>
      </c>
      <c r="AC13" s="148">
        <v>8</v>
      </c>
      <c r="AD13" s="144">
        <v>26</v>
      </c>
      <c r="AE13" s="138">
        <v>8</v>
      </c>
      <c r="AF13" s="24">
        <v>2</v>
      </c>
      <c r="AG13" s="148">
        <v>0</v>
      </c>
      <c r="AH13" s="144">
        <v>10</v>
      </c>
      <c r="AI13" s="138">
        <v>17</v>
      </c>
      <c r="AJ13" s="24">
        <v>11</v>
      </c>
      <c r="AK13" s="148">
        <v>0</v>
      </c>
      <c r="AL13" s="144">
        <v>28</v>
      </c>
      <c r="AM13" s="138">
        <v>8</v>
      </c>
      <c r="AN13" s="24">
        <v>0</v>
      </c>
      <c r="AO13" s="148">
        <v>0</v>
      </c>
      <c r="AP13" s="144">
        <v>8</v>
      </c>
      <c r="AQ13" s="138">
        <v>7</v>
      </c>
      <c r="AR13" s="24">
        <v>0</v>
      </c>
      <c r="AS13" s="148">
        <v>0</v>
      </c>
      <c r="AT13" s="144">
        <v>7</v>
      </c>
      <c r="AU13" s="138">
        <v>20</v>
      </c>
      <c r="AV13" s="24">
        <v>7</v>
      </c>
      <c r="AW13" s="148">
        <v>115</v>
      </c>
      <c r="AX13" s="144">
        <v>142</v>
      </c>
      <c r="AY13" s="138">
        <v>0</v>
      </c>
      <c r="AZ13" s="24">
        <v>0</v>
      </c>
      <c r="BA13" s="148">
        <v>0</v>
      </c>
      <c r="BB13" s="144">
        <v>0</v>
      </c>
      <c r="BC13" s="138">
        <v>0</v>
      </c>
      <c r="BD13" s="24">
        <v>19</v>
      </c>
      <c r="BE13" s="148">
        <v>0</v>
      </c>
      <c r="BF13" s="144">
        <v>19</v>
      </c>
    </row>
    <row r="14" spans="1:58" ht="18.75" x14ac:dyDescent="0.3">
      <c r="A14" s="3">
        <v>6227</v>
      </c>
      <c r="B14" s="411" t="s">
        <v>37</v>
      </c>
      <c r="C14" s="119">
        <v>23</v>
      </c>
      <c r="D14" s="119">
        <v>13</v>
      </c>
      <c r="E14" s="119">
        <v>64</v>
      </c>
      <c r="F14" s="163">
        <f t="shared" si="5"/>
        <v>100</v>
      </c>
      <c r="G14" s="431">
        <f t="shared" si="2"/>
        <v>36</v>
      </c>
      <c r="H14" s="426">
        <f t="shared" si="3"/>
        <v>21</v>
      </c>
      <c r="I14" s="432">
        <f t="shared" si="4"/>
        <v>71</v>
      </c>
      <c r="J14" s="421">
        <f t="shared" si="1"/>
        <v>128</v>
      </c>
      <c r="K14" s="138">
        <v>4</v>
      </c>
      <c r="L14" s="24">
        <v>1</v>
      </c>
      <c r="M14" s="148">
        <v>21</v>
      </c>
      <c r="N14" s="144">
        <v>26</v>
      </c>
      <c r="O14" s="138">
        <v>2</v>
      </c>
      <c r="P14" s="24">
        <v>3</v>
      </c>
      <c r="Q14" s="148">
        <v>2</v>
      </c>
      <c r="R14" s="144">
        <v>7</v>
      </c>
      <c r="S14" s="138">
        <v>0</v>
      </c>
      <c r="T14" s="24">
        <v>5</v>
      </c>
      <c r="U14" s="148">
        <v>0</v>
      </c>
      <c r="V14" s="144">
        <v>5</v>
      </c>
      <c r="W14" s="138">
        <v>2</v>
      </c>
      <c r="X14" s="24">
        <v>2</v>
      </c>
      <c r="Y14" s="148">
        <v>3</v>
      </c>
      <c r="Z14" s="144">
        <v>7</v>
      </c>
      <c r="AA14" s="138">
        <v>0</v>
      </c>
      <c r="AB14" s="24">
        <v>0</v>
      </c>
      <c r="AC14" s="148">
        <v>6</v>
      </c>
      <c r="AD14" s="144">
        <v>6</v>
      </c>
      <c r="AE14" s="138">
        <v>4</v>
      </c>
      <c r="AF14" s="24">
        <v>3</v>
      </c>
      <c r="AG14" s="148">
        <v>3</v>
      </c>
      <c r="AH14" s="144">
        <v>10</v>
      </c>
      <c r="AI14" s="138">
        <v>2</v>
      </c>
      <c r="AJ14" s="24">
        <v>0</v>
      </c>
      <c r="AK14" s="148">
        <v>1</v>
      </c>
      <c r="AL14" s="144">
        <v>3</v>
      </c>
      <c r="AM14" s="138">
        <v>4</v>
      </c>
      <c r="AN14" s="24">
        <v>1</v>
      </c>
      <c r="AO14" s="148">
        <v>1</v>
      </c>
      <c r="AP14" s="144">
        <v>6</v>
      </c>
      <c r="AQ14" s="138">
        <v>0</v>
      </c>
      <c r="AR14" s="24">
        <v>0</v>
      </c>
      <c r="AS14" s="148">
        <v>0</v>
      </c>
      <c r="AT14" s="144">
        <v>0</v>
      </c>
      <c r="AU14" s="138">
        <v>0</v>
      </c>
      <c r="AV14" s="24">
        <v>0</v>
      </c>
      <c r="AW14" s="148">
        <v>0</v>
      </c>
      <c r="AX14" s="144">
        <v>0</v>
      </c>
      <c r="AY14" s="138">
        <v>7</v>
      </c>
      <c r="AZ14" s="24">
        <v>0</v>
      </c>
      <c r="BA14" s="148">
        <v>8</v>
      </c>
      <c r="BB14" s="144">
        <v>15</v>
      </c>
      <c r="BC14" s="138">
        <v>11</v>
      </c>
      <c r="BD14" s="24">
        <v>6</v>
      </c>
      <c r="BE14" s="148">
        <v>26</v>
      </c>
      <c r="BF14" s="144">
        <v>43</v>
      </c>
    </row>
    <row r="15" spans="1:58" ht="18.75" x14ac:dyDescent="0.3">
      <c r="A15" s="3">
        <v>6225</v>
      </c>
      <c r="B15" s="411" t="s">
        <v>13</v>
      </c>
      <c r="C15" s="119">
        <v>191</v>
      </c>
      <c r="D15" s="119">
        <v>21</v>
      </c>
      <c r="E15" s="119">
        <v>140</v>
      </c>
      <c r="F15" s="163">
        <f t="shared" si="5"/>
        <v>352</v>
      </c>
      <c r="G15" s="431">
        <f t="shared" si="2"/>
        <v>193</v>
      </c>
      <c r="H15" s="426">
        <f t="shared" si="3"/>
        <v>37</v>
      </c>
      <c r="I15" s="432">
        <f t="shared" si="4"/>
        <v>212</v>
      </c>
      <c r="J15" s="421">
        <f t="shared" si="1"/>
        <v>442</v>
      </c>
      <c r="K15" s="138">
        <v>12</v>
      </c>
      <c r="L15" s="24">
        <v>3</v>
      </c>
      <c r="M15" s="148">
        <v>44</v>
      </c>
      <c r="N15" s="144">
        <v>59</v>
      </c>
      <c r="O15" s="138">
        <v>46</v>
      </c>
      <c r="P15" s="24">
        <v>11</v>
      </c>
      <c r="Q15" s="148">
        <v>45</v>
      </c>
      <c r="R15" s="144">
        <v>102</v>
      </c>
      <c r="S15" s="138">
        <v>14</v>
      </c>
      <c r="T15" s="24">
        <v>13</v>
      </c>
      <c r="U15" s="148">
        <v>34</v>
      </c>
      <c r="V15" s="144">
        <v>61</v>
      </c>
      <c r="W15" s="138">
        <v>26</v>
      </c>
      <c r="X15" s="24">
        <v>4</v>
      </c>
      <c r="Y15" s="148">
        <v>40</v>
      </c>
      <c r="Z15" s="144">
        <v>70</v>
      </c>
      <c r="AA15" s="138">
        <v>2</v>
      </c>
      <c r="AB15" s="24">
        <v>6</v>
      </c>
      <c r="AC15" s="148">
        <v>39</v>
      </c>
      <c r="AD15" s="144">
        <v>47</v>
      </c>
      <c r="AE15" s="138">
        <v>7</v>
      </c>
      <c r="AF15" s="24">
        <v>0</v>
      </c>
      <c r="AG15" s="148">
        <v>5</v>
      </c>
      <c r="AH15" s="144">
        <v>12</v>
      </c>
      <c r="AI15" s="138">
        <v>2</v>
      </c>
      <c r="AJ15" s="24">
        <v>0</v>
      </c>
      <c r="AK15" s="148">
        <v>5</v>
      </c>
      <c r="AL15" s="144">
        <v>7</v>
      </c>
      <c r="AM15" s="138">
        <v>0</v>
      </c>
      <c r="AN15" s="24">
        <v>0</v>
      </c>
      <c r="AO15" s="148">
        <v>0</v>
      </c>
      <c r="AP15" s="144">
        <v>0</v>
      </c>
      <c r="AQ15" s="138">
        <v>3</v>
      </c>
      <c r="AR15" s="24">
        <v>0</v>
      </c>
      <c r="AS15" s="148">
        <v>0</v>
      </c>
      <c r="AT15" s="144">
        <v>3</v>
      </c>
      <c r="AU15" s="138">
        <v>24</v>
      </c>
      <c r="AV15" s="24">
        <v>0</v>
      </c>
      <c r="AW15" s="148">
        <v>0</v>
      </c>
      <c r="AX15" s="144">
        <v>24</v>
      </c>
      <c r="AY15" s="138">
        <v>47</v>
      </c>
      <c r="AZ15" s="24">
        <v>0</v>
      </c>
      <c r="BA15" s="148">
        <v>0</v>
      </c>
      <c r="BB15" s="144">
        <v>47</v>
      </c>
      <c r="BC15" s="138">
        <v>10</v>
      </c>
      <c r="BD15" s="24">
        <v>0</v>
      </c>
      <c r="BE15" s="148">
        <v>0</v>
      </c>
      <c r="BF15" s="144">
        <v>10</v>
      </c>
    </row>
    <row r="16" spans="1:58" ht="18.75" x14ac:dyDescent="0.3">
      <c r="A16" s="3">
        <v>6223</v>
      </c>
      <c r="B16" s="453" t="s">
        <v>34</v>
      </c>
      <c r="C16" s="119">
        <v>286</v>
      </c>
      <c r="D16" s="119">
        <v>35</v>
      </c>
      <c r="E16" s="119">
        <v>185</v>
      </c>
      <c r="F16" s="163">
        <f t="shared" si="5"/>
        <v>506</v>
      </c>
      <c r="G16" s="431">
        <f t="shared" si="2"/>
        <v>308</v>
      </c>
      <c r="H16" s="426">
        <f t="shared" si="3"/>
        <v>37</v>
      </c>
      <c r="I16" s="426">
        <f t="shared" si="4"/>
        <v>194</v>
      </c>
      <c r="J16" s="421">
        <f t="shared" si="1"/>
        <v>539</v>
      </c>
      <c r="K16" s="138">
        <v>4</v>
      </c>
      <c r="L16" s="24">
        <v>4</v>
      </c>
      <c r="M16" s="148">
        <v>3</v>
      </c>
      <c r="N16" s="144">
        <v>11</v>
      </c>
      <c r="O16" s="138">
        <v>30</v>
      </c>
      <c r="P16" s="24">
        <v>2</v>
      </c>
      <c r="Q16" s="148">
        <v>12</v>
      </c>
      <c r="R16" s="144">
        <v>44</v>
      </c>
      <c r="S16" s="138">
        <v>35</v>
      </c>
      <c r="T16" s="24">
        <v>14</v>
      </c>
      <c r="U16" s="148">
        <v>14</v>
      </c>
      <c r="V16" s="144">
        <v>63</v>
      </c>
      <c r="W16" s="138">
        <v>25</v>
      </c>
      <c r="X16" s="24">
        <v>8</v>
      </c>
      <c r="Y16" s="148">
        <v>22</v>
      </c>
      <c r="Z16" s="144">
        <v>55</v>
      </c>
      <c r="AA16" s="138">
        <v>5</v>
      </c>
      <c r="AB16" s="24">
        <v>1</v>
      </c>
      <c r="AC16" s="148">
        <v>21</v>
      </c>
      <c r="AD16" s="144">
        <v>27</v>
      </c>
      <c r="AE16" s="138">
        <v>12</v>
      </c>
      <c r="AF16" s="24">
        <v>3</v>
      </c>
      <c r="AG16" s="148">
        <v>10</v>
      </c>
      <c r="AH16" s="144">
        <v>25</v>
      </c>
      <c r="AI16" s="138">
        <v>26</v>
      </c>
      <c r="AJ16" s="24">
        <v>1</v>
      </c>
      <c r="AK16" s="148">
        <v>16</v>
      </c>
      <c r="AL16" s="144">
        <v>43</v>
      </c>
      <c r="AM16" s="138">
        <v>9</v>
      </c>
      <c r="AN16" s="24">
        <v>0</v>
      </c>
      <c r="AO16" s="148">
        <v>18</v>
      </c>
      <c r="AP16" s="144">
        <v>27</v>
      </c>
      <c r="AQ16" s="138">
        <v>16</v>
      </c>
      <c r="AR16" s="24">
        <v>0</v>
      </c>
      <c r="AS16" s="148">
        <v>3</v>
      </c>
      <c r="AT16" s="144">
        <v>19</v>
      </c>
      <c r="AU16" s="138">
        <v>31</v>
      </c>
      <c r="AV16" s="24">
        <v>3</v>
      </c>
      <c r="AW16" s="148">
        <v>14</v>
      </c>
      <c r="AX16" s="144">
        <v>48</v>
      </c>
      <c r="AY16" s="138">
        <v>100</v>
      </c>
      <c r="AZ16" s="24">
        <v>1</v>
      </c>
      <c r="BA16" s="148">
        <v>25</v>
      </c>
      <c r="BB16" s="144">
        <v>126</v>
      </c>
      <c r="BC16" s="138">
        <v>15</v>
      </c>
      <c r="BD16" s="24">
        <v>0</v>
      </c>
      <c r="BE16" s="148">
        <v>36</v>
      </c>
      <c r="BF16" s="144">
        <v>51</v>
      </c>
    </row>
    <row r="17" spans="1:58" ht="18.75" x14ac:dyDescent="0.3">
      <c r="A17" s="3">
        <v>6222</v>
      </c>
      <c r="B17" s="453" t="s">
        <v>9</v>
      </c>
      <c r="C17" s="119">
        <v>223</v>
      </c>
      <c r="D17" s="119">
        <v>65</v>
      </c>
      <c r="E17" s="119">
        <v>120</v>
      </c>
      <c r="F17" s="163">
        <f t="shared" si="5"/>
        <v>408</v>
      </c>
      <c r="G17" s="431">
        <f t="shared" si="2"/>
        <v>229</v>
      </c>
      <c r="H17" s="426">
        <f t="shared" si="3"/>
        <v>103</v>
      </c>
      <c r="I17" s="432">
        <f t="shared" si="4"/>
        <v>129</v>
      </c>
      <c r="J17" s="421">
        <f t="shared" si="1"/>
        <v>461</v>
      </c>
      <c r="K17" s="138">
        <v>6</v>
      </c>
      <c r="L17" s="24">
        <v>1</v>
      </c>
      <c r="M17" s="148">
        <v>0</v>
      </c>
      <c r="N17" s="144">
        <v>7</v>
      </c>
      <c r="O17" s="138">
        <v>0</v>
      </c>
      <c r="P17" s="24">
        <v>7</v>
      </c>
      <c r="Q17" s="148">
        <v>0</v>
      </c>
      <c r="R17" s="144">
        <v>7</v>
      </c>
      <c r="S17" s="138">
        <v>2</v>
      </c>
      <c r="T17" s="24">
        <v>1</v>
      </c>
      <c r="U17" s="148">
        <v>0</v>
      </c>
      <c r="V17" s="144">
        <v>3</v>
      </c>
      <c r="W17" s="138">
        <v>0</v>
      </c>
      <c r="X17" s="24">
        <v>12</v>
      </c>
      <c r="Y17" s="148">
        <v>26</v>
      </c>
      <c r="Z17" s="144">
        <v>38</v>
      </c>
      <c r="AA17" s="138">
        <v>22</v>
      </c>
      <c r="AB17" s="24">
        <v>5</v>
      </c>
      <c r="AC17" s="148">
        <v>7</v>
      </c>
      <c r="AD17" s="144">
        <v>34</v>
      </c>
      <c r="AE17" s="138">
        <v>16</v>
      </c>
      <c r="AF17" s="24">
        <v>7</v>
      </c>
      <c r="AG17" s="148">
        <v>0</v>
      </c>
      <c r="AH17" s="144">
        <v>23</v>
      </c>
      <c r="AI17" s="138">
        <v>40</v>
      </c>
      <c r="AJ17" s="24">
        <v>5</v>
      </c>
      <c r="AK17" s="148">
        <v>0</v>
      </c>
      <c r="AL17" s="144">
        <v>45</v>
      </c>
      <c r="AM17" s="138">
        <v>45</v>
      </c>
      <c r="AN17" s="24">
        <v>3</v>
      </c>
      <c r="AO17" s="148">
        <v>0</v>
      </c>
      <c r="AP17" s="144">
        <v>48</v>
      </c>
      <c r="AQ17" s="138">
        <v>52</v>
      </c>
      <c r="AR17" s="24">
        <v>2</v>
      </c>
      <c r="AS17" s="148">
        <v>2</v>
      </c>
      <c r="AT17" s="144">
        <v>56</v>
      </c>
      <c r="AU17" s="138">
        <v>22</v>
      </c>
      <c r="AV17" s="24">
        <v>17</v>
      </c>
      <c r="AW17" s="148">
        <v>43</v>
      </c>
      <c r="AX17" s="144">
        <v>82</v>
      </c>
      <c r="AY17" s="138">
        <v>18</v>
      </c>
      <c r="AZ17" s="24">
        <v>7</v>
      </c>
      <c r="BA17" s="148">
        <v>27</v>
      </c>
      <c r="BB17" s="144">
        <v>52</v>
      </c>
      <c r="BC17" s="138">
        <v>6</v>
      </c>
      <c r="BD17" s="24">
        <v>36</v>
      </c>
      <c r="BE17" s="148">
        <v>24</v>
      </c>
      <c r="BF17" s="144">
        <v>66</v>
      </c>
    </row>
    <row r="18" spans="1:58" ht="18.75" x14ac:dyDescent="0.3">
      <c r="A18" s="3">
        <v>6224</v>
      </c>
      <c r="B18" s="453" t="s">
        <v>3</v>
      </c>
      <c r="C18" s="119">
        <v>83</v>
      </c>
      <c r="D18" s="119">
        <v>32</v>
      </c>
      <c r="E18" s="119">
        <v>66</v>
      </c>
      <c r="F18" s="163">
        <f t="shared" si="5"/>
        <v>181</v>
      </c>
      <c r="G18" s="431">
        <f t="shared" si="2"/>
        <v>145</v>
      </c>
      <c r="H18" s="426">
        <f t="shared" si="3"/>
        <v>32</v>
      </c>
      <c r="I18" s="432">
        <f t="shared" si="4"/>
        <v>67</v>
      </c>
      <c r="J18" s="421">
        <f t="shared" si="1"/>
        <v>244</v>
      </c>
      <c r="K18" s="138">
        <v>2</v>
      </c>
      <c r="L18" s="24">
        <v>1</v>
      </c>
      <c r="M18" s="148">
        <v>0</v>
      </c>
      <c r="N18" s="144">
        <v>3</v>
      </c>
      <c r="O18" s="138">
        <v>0</v>
      </c>
      <c r="P18" s="24">
        <v>0</v>
      </c>
      <c r="Q18" s="148">
        <v>0</v>
      </c>
      <c r="R18" s="144">
        <v>0</v>
      </c>
      <c r="S18" s="138">
        <v>0</v>
      </c>
      <c r="T18" s="24">
        <v>0</v>
      </c>
      <c r="U18" s="148">
        <v>0</v>
      </c>
      <c r="V18" s="144">
        <v>0</v>
      </c>
      <c r="W18" s="138">
        <v>0</v>
      </c>
      <c r="X18" s="24">
        <v>0</v>
      </c>
      <c r="Y18" s="148">
        <v>0</v>
      </c>
      <c r="Z18" s="144">
        <v>0</v>
      </c>
      <c r="AA18" s="138">
        <v>0</v>
      </c>
      <c r="AB18" s="24">
        <v>0</v>
      </c>
      <c r="AC18" s="148">
        <v>7</v>
      </c>
      <c r="AD18" s="144">
        <v>7</v>
      </c>
      <c r="AE18" s="138">
        <v>0</v>
      </c>
      <c r="AF18" s="24">
        <v>1</v>
      </c>
      <c r="AG18" s="148">
        <v>1</v>
      </c>
      <c r="AH18" s="144">
        <v>2</v>
      </c>
      <c r="AI18" s="138">
        <v>0</v>
      </c>
      <c r="AJ18" s="24">
        <v>0</v>
      </c>
      <c r="AK18" s="148">
        <v>0</v>
      </c>
      <c r="AL18" s="144">
        <v>0</v>
      </c>
      <c r="AM18" s="138">
        <v>6</v>
      </c>
      <c r="AN18" s="24">
        <v>4</v>
      </c>
      <c r="AO18" s="148">
        <v>14</v>
      </c>
      <c r="AP18" s="144">
        <v>24</v>
      </c>
      <c r="AQ18" s="138">
        <v>32</v>
      </c>
      <c r="AR18" s="24">
        <v>0</v>
      </c>
      <c r="AS18" s="148">
        <v>0</v>
      </c>
      <c r="AT18" s="144">
        <v>32</v>
      </c>
      <c r="AU18" s="138">
        <v>105</v>
      </c>
      <c r="AV18" s="24">
        <v>4</v>
      </c>
      <c r="AW18" s="148">
        <v>0</v>
      </c>
      <c r="AX18" s="144">
        <v>109</v>
      </c>
      <c r="AY18" s="138">
        <v>0</v>
      </c>
      <c r="AZ18" s="24">
        <v>18</v>
      </c>
      <c r="BA18" s="148">
        <v>0</v>
      </c>
      <c r="BB18" s="144">
        <v>18</v>
      </c>
      <c r="BC18" s="138">
        <v>0</v>
      </c>
      <c r="BD18" s="24">
        <v>4</v>
      </c>
      <c r="BE18" s="148">
        <v>45</v>
      </c>
      <c r="BF18" s="144">
        <v>49</v>
      </c>
    </row>
    <row r="19" spans="1:58" ht="18.75" x14ac:dyDescent="0.3">
      <c r="A19" s="3">
        <v>25474</v>
      </c>
      <c r="B19" s="411" t="s">
        <v>16</v>
      </c>
      <c r="C19" s="119">
        <v>591</v>
      </c>
      <c r="D19" s="119">
        <v>116</v>
      </c>
      <c r="E19" s="119">
        <v>58</v>
      </c>
      <c r="F19" s="163">
        <f t="shared" si="5"/>
        <v>765</v>
      </c>
      <c r="G19" s="431">
        <f t="shared" si="2"/>
        <v>630</v>
      </c>
      <c r="H19" s="426">
        <f t="shared" si="3"/>
        <v>124</v>
      </c>
      <c r="I19" s="432">
        <f t="shared" si="4"/>
        <v>60</v>
      </c>
      <c r="J19" s="421">
        <f t="shared" si="1"/>
        <v>814</v>
      </c>
      <c r="K19" s="138">
        <v>54</v>
      </c>
      <c r="L19" s="24">
        <v>38</v>
      </c>
      <c r="M19" s="148">
        <v>3</v>
      </c>
      <c r="N19" s="144">
        <v>95</v>
      </c>
      <c r="O19" s="138">
        <v>13</v>
      </c>
      <c r="P19" s="24">
        <v>17</v>
      </c>
      <c r="Q19" s="148">
        <v>1</v>
      </c>
      <c r="R19" s="144">
        <v>31</v>
      </c>
      <c r="S19" s="138">
        <v>0</v>
      </c>
      <c r="T19" s="24">
        <v>23</v>
      </c>
      <c r="U19" s="148">
        <v>19</v>
      </c>
      <c r="V19" s="144">
        <v>42</v>
      </c>
      <c r="W19" s="138">
        <v>17</v>
      </c>
      <c r="X19" s="24">
        <v>11</v>
      </c>
      <c r="Y19" s="148">
        <v>12</v>
      </c>
      <c r="Z19" s="144">
        <v>40</v>
      </c>
      <c r="AA19" s="138">
        <v>11</v>
      </c>
      <c r="AB19" s="24">
        <v>9</v>
      </c>
      <c r="AC19" s="148">
        <v>8</v>
      </c>
      <c r="AD19" s="144">
        <v>28</v>
      </c>
      <c r="AE19" s="138">
        <v>26</v>
      </c>
      <c r="AF19" s="24">
        <v>18</v>
      </c>
      <c r="AG19" s="148">
        <v>7</v>
      </c>
      <c r="AH19" s="144">
        <v>51</v>
      </c>
      <c r="AI19" s="138">
        <v>77</v>
      </c>
      <c r="AJ19" s="24">
        <v>6</v>
      </c>
      <c r="AK19" s="148">
        <v>9</v>
      </c>
      <c r="AL19" s="144">
        <v>92</v>
      </c>
      <c r="AM19" s="138">
        <v>35</v>
      </c>
      <c r="AN19" s="24">
        <v>0</v>
      </c>
      <c r="AO19" s="148">
        <v>1</v>
      </c>
      <c r="AP19" s="144">
        <v>36</v>
      </c>
      <c r="AQ19" s="138">
        <v>74</v>
      </c>
      <c r="AR19" s="24">
        <v>1</v>
      </c>
      <c r="AS19" s="148">
        <v>0</v>
      </c>
      <c r="AT19" s="144">
        <v>75</v>
      </c>
      <c r="AU19" s="138">
        <v>71</v>
      </c>
      <c r="AV19" s="24">
        <v>0</v>
      </c>
      <c r="AW19" s="148">
        <v>0</v>
      </c>
      <c r="AX19" s="144">
        <v>71</v>
      </c>
      <c r="AY19" s="138">
        <v>90</v>
      </c>
      <c r="AZ19" s="24">
        <v>1</v>
      </c>
      <c r="BA19" s="148">
        <v>0</v>
      </c>
      <c r="BB19" s="144">
        <v>91</v>
      </c>
      <c r="BC19" s="138">
        <v>162</v>
      </c>
      <c r="BD19" s="24">
        <v>0</v>
      </c>
      <c r="BE19" s="148">
        <v>0</v>
      </c>
      <c r="BF19" s="144">
        <v>162</v>
      </c>
    </row>
    <row r="20" spans="1:58" ht="18.75" x14ac:dyDescent="0.3">
      <c r="A20" s="3">
        <v>6235</v>
      </c>
      <c r="B20" s="411" t="s">
        <v>11</v>
      </c>
      <c r="C20" s="119">
        <v>36</v>
      </c>
      <c r="D20" s="119">
        <v>24</v>
      </c>
      <c r="E20" s="119">
        <v>13</v>
      </c>
      <c r="F20" s="163">
        <f t="shared" si="5"/>
        <v>73</v>
      </c>
      <c r="G20" s="431">
        <f t="shared" si="2"/>
        <v>39</v>
      </c>
      <c r="H20" s="426">
        <f t="shared" si="3"/>
        <v>32</v>
      </c>
      <c r="I20" s="432">
        <f t="shared" si="4"/>
        <v>82</v>
      </c>
      <c r="J20" s="421">
        <f t="shared" si="1"/>
        <v>153</v>
      </c>
      <c r="K20" s="138">
        <v>0</v>
      </c>
      <c r="L20" s="24">
        <v>0</v>
      </c>
      <c r="M20" s="148">
        <v>0</v>
      </c>
      <c r="N20" s="144">
        <v>0</v>
      </c>
      <c r="O20" s="138">
        <v>3</v>
      </c>
      <c r="P20" s="24">
        <v>3</v>
      </c>
      <c r="Q20" s="148">
        <v>1</v>
      </c>
      <c r="R20" s="144">
        <v>7</v>
      </c>
      <c r="S20" s="138">
        <v>3</v>
      </c>
      <c r="T20" s="24">
        <v>1</v>
      </c>
      <c r="U20" s="148">
        <v>0</v>
      </c>
      <c r="V20" s="144">
        <v>4</v>
      </c>
      <c r="W20" s="138">
        <v>2</v>
      </c>
      <c r="X20" s="24">
        <v>6</v>
      </c>
      <c r="Y20" s="148">
        <v>5</v>
      </c>
      <c r="Z20" s="144">
        <v>13</v>
      </c>
      <c r="AA20" s="138">
        <v>0</v>
      </c>
      <c r="AB20" s="24">
        <v>16</v>
      </c>
      <c r="AC20" s="148">
        <v>8</v>
      </c>
      <c r="AD20" s="144">
        <v>24</v>
      </c>
      <c r="AE20" s="138">
        <v>9</v>
      </c>
      <c r="AF20" s="24">
        <v>4</v>
      </c>
      <c r="AG20" s="148">
        <v>0</v>
      </c>
      <c r="AH20" s="144">
        <v>13</v>
      </c>
      <c r="AI20" s="138">
        <v>3</v>
      </c>
      <c r="AJ20" s="24">
        <v>0</v>
      </c>
      <c r="AK20" s="148">
        <v>0</v>
      </c>
      <c r="AL20" s="144">
        <v>3</v>
      </c>
      <c r="AM20" s="138">
        <v>2</v>
      </c>
      <c r="AN20" s="24">
        <v>0</v>
      </c>
      <c r="AO20" s="148">
        <v>2</v>
      </c>
      <c r="AP20" s="144">
        <v>4</v>
      </c>
      <c r="AQ20" s="138">
        <v>2</v>
      </c>
      <c r="AR20" s="24">
        <v>2</v>
      </c>
      <c r="AS20" s="148">
        <v>3</v>
      </c>
      <c r="AT20" s="144">
        <v>7</v>
      </c>
      <c r="AU20" s="138">
        <v>3</v>
      </c>
      <c r="AV20" s="24">
        <v>0</v>
      </c>
      <c r="AW20" s="148">
        <v>13</v>
      </c>
      <c r="AX20" s="144">
        <v>16</v>
      </c>
      <c r="AY20" s="138">
        <v>11</v>
      </c>
      <c r="AZ20" s="24">
        <v>0</v>
      </c>
      <c r="BA20" s="148">
        <v>22</v>
      </c>
      <c r="BB20" s="144">
        <v>33</v>
      </c>
      <c r="BC20" s="138">
        <v>1</v>
      </c>
      <c r="BD20" s="24">
        <v>0</v>
      </c>
      <c r="BE20" s="148">
        <v>28</v>
      </c>
      <c r="BF20" s="144">
        <v>29</v>
      </c>
    </row>
    <row r="21" spans="1:58" ht="18.75" x14ac:dyDescent="0.3">
      <c r="A21" s="3">
        <v>6234</v>
      </c>
      <c r="B21" s="411" t="s">
        <v>26</v>
      </c>
      <c r="C21" s="119">
        <v>150</v>
      </c>
      <c r="D21" s="119">
        <v>141</v>
      </c>
      <c r="E21" s="119">
        <v>150</v>
      </c>
      <c r="F21" s="163">
        <f t="shared" si="5"/>
        <v>441</v>
      </c>
      <c r="G21" s="431">
        <f t="shared" si="2"/>
        <v>200</v>
      </c>
      <c r="H21" s="426">
        <f t="shared" si="3"/>
        <v>241</v>
      </c>
      <c r="I21" s="432">
        <f t="shared" si="4"/>
        <v>397</v>
      </c>
      <c r="J21" s="421">
        <f t="shared" si="1"/>
        <v>838</v>
      </c>
      <c r="K21" s="138">
        <v>14</v>
      </c>
      <c r="L21" s="24">
        <v>12</v>
      </c>
      <c r="M21" s="148">
        <v>6</v>
      </c>
      <c r="N21" s="144">
        <v>32</v>
      </c>
      <c r="O21" s="138">
        <v>20</v>
      </c>
      <c r="P21" s="24">
        <v>13</v>
      </c>
      <c r="Q21" s="148">
        <v>4</v>
      </c>
      <c r="R21" s="144">
        <v>37</v>
      </c>
      <c r="S21" s="138">
        <v>16</v>
      </c>
      <c r="T21" s="24">
        <v>25</v>
      </c>
      <c r="U21" s="148">
        <v>15</v>
      </c>
      <c r="V21" s="144">
        <v>56</v>
      </c>
      <c r="W21" s="138">
        <v>14</v>
      </c>
      <c r="X21" s="24">
        <v>20</v>
      </c>
      <c r="Y21" s="148">
        <v>13</v>
      </c>
      <c r="Z21" s="144">
        <v>47</v>
      </c>
      <c r="AA21" s="138">
        <v>5</v>
      </c>
      <c r="AB21" s="24">
        <v>22</v>
      </c>
      <c r="AC21" s="148">
        <v>6</v>
      </c>
      <c r="AD21" s="144">
        <v>33</v>
      </c>
      <c r="AE21" s="138">
        <v>3</v>
      </c>
      <c r="AF21" s="24">
        <v>23</v>
      </c>
      <c r="AG21" s="148">
        <v>31</v>
      </c>
      <c r="AH21" s="144">
        <v>57</v>
      </c>
      <c r="AI21" s="138">
        <v>8</v>
      </c>
      <c r="AJ21" s="24">
        <v>39</v>
      </c>
      <c r="AK21" s="148">
        <v>59</v>
      </c>
      <c r="AL21" s="144">
        <v>106</v>
      </c>
      <c r="AM21" s="138">
        <v>1</v>
      </c>
      <c r="AN21" s="24">
        <v>25</v>
      </c>
      <c r="AO21" s="148">
        <v>74</v>
      </c>
      <c r="AP21" s="144">
        <v>100</v>
      </c>
      <c r="AQ21" s="138">
        <v>2</v>
      </c>
      <c r="AR21" s="24">
        <v>22</v>
      </c>
      <c r="AS21" s="148">
        <v>25</v>
      </c>
      <c r="AT21" s="144">
        <v>49</v>
      </c>
      <c r="AU21" s="138">
        <v>1</v>
      </c>
      <c r="AV21" s="24">
        <v>20</v>
      </c>
      <c r="AW21" s="148">
        <v>76</v>
      </c>
      <c r="AX21" s="144">
        <v>97</v>
      </c>
      <c r="AY21" s="138">
        <v>10</v>
      </c>
      <c r="AZ21" s="24">
        <v>16</v>
      </c>
      <c r="BA21" s="148">
        <v>46</v>
      </c>
      <c r="BB21" s="144">
        <v>72</v>
      </c>
      <c r="BC21" s="138">
        <v>106</v>
      </c>
      <c r="BD21" s="24">
        <v>4</v>
      </c>
      <c r="BE21" s="148">
        <v>42</v>
      </c>
      <c r="BF21" s="144">
        <v>152</v>
      </c>
    </row>
    <row r="22" spans="1:58" ht="18.75" x14ac:dyDescent="0.3">
      <c r="A22" s="3">
        <v>6228</v>
      </c>
      <c r="B22" s="411" t="s">
        <v>10</v>
      </c>
      <c r="C22" s="119">
        <v>1120</v>
      </c>
      <c r="D22" s="119">
        <v>138</v>
      </c>
      <c r="E22" s="119">
        <v>623</v>
      </c>
      <c r="F22" s="163">
        <f t="shared" si="5"/>
        <v>1881</v>
      </c>
      <c r="G22" s="431">
        <f t="shared" si="2"/>
        <v>1319</v>
      </c>
      <c r="H22" s="426">
        <f t="shared" si="3"/>
        <v>206</v>
      </c>
      <c r="I22" s="432">
        <f t="shared" si="4"/>
        <v>632</v>
      </c>
      <c r="J22" s="421">
        <f t="shared" si="1"/>
        <v>2157</v>
      </c>
      <c r="K22" s="138">
        <v>46</v>
      </c>
      <c r="L22" s="24">
        <v>11</v>
      </c>
      <c r="M22" s="148">
        <v>33</v>
      </c>
      <c r="N22" s="144">
        <v>90</v>
      </c>
      <c r="O22" s="138">
        <v>55</v>
      </c>
      <c r="P22" s="24">
        <v>96</v>
      </c>
      <c r="Q22" s="148">
        <v>15</v>
      </c>
      <c r="R22" s="144">
        <v>166</v>
      </c>
      <c r="S22" s="138">
        <v>86</v>
      </c>
      <c r="T22" s="24">
        <v>75</v>
      </c>
      <c r="U22" s="148">
        <v>24</v>
      </c>
      <c r="V22" s="144">
        <v>185</v>
      </c>
      <c r="W22" s="138">
        <v>99</v>
      </c>
      <c r="X22" s="24">
        <v>8</v>
      </c>
      <c r="Y22" s="148">
        <v>50</v>
      </c>
      <c r="Z22" s="144">
        <v>157</v>
      </c>
      <c r="AA22" s="138">
        <v>25</v>
      </c>
      <c r="AB22" s="24">
        <v>4</v>
      </c>
      <c r="AC22" s="148">
        <v>7</v>
      </c>
      <c r="AD22" s="144">
        <v>36</v>
      </c>
      <c r="AE22" s="138">
        <v>205</v>
      </c>
      <c r="AF22" s="24">
        <v>0</v>
      </c>
      <c r="AG22" s="148">
        <v>24</v>
      </c>
      <c r="AH22" s="144">
        <v>229</v>
      </c>
      <c r="AI22" s="138">
        <v>122</v>
      </c>
      <c r="AJ22" s="24">
        <v>0</v>
      </c>
      <c r="AK22" s="148">
        <v>52</v>
      </c>
      <c r="AL22" s="144">
        <v>174</v>
      </c>
      <c r="AM22" s="138">
        <v>111</v>
      </c>
      <c r="AN22" s="24">
        <v>3</v>
      </c>
      <c r="AO22" s="148">
        <v>76</v>
      </c>
      <c r="AP22" s="144">
        <v>190</v>
      </c>
      <c r="AQ22" s="138">
        <v>177</v>
      </c>
      <c r="AR22" s="24">
        <v>9</v>
      </c>
      <c r="AS22" s="148">
        <v>38</v>
      </c>
      <c r="AT22" s="144">
        <v>224</v>
      </c>
      <c r="AU22" s="138">
        <v>155</v>
      </c>
      <c r="AV22" s="24">
        <v>0</v>
      </c>
      <c r="AW22" s="148">
        <v>104</v>
      </c>
      <c r="AX22" s="144">
        <v>259</v>
      </c>
      <c r="AY22" s="138">
        <v>112</v>
      </c>
      <c r="AZ22" s="24">
        <v>0</v>
      </c>
      <c r="BA22" s="148">
        <v>99</v>
      </c>
      <c r="BB22" s="144">
        <v>211</v>
      </c>
      <c r="BC22" s="138">
        <v>126</v>
      </c>
      <c r="BD22" s="24">
        <v>0</v>
      </c>
      <c r="BE22" s="148">
        <v>110</v>
      </c>
      <c r="BF22" s="144">
        <v>236</v>
      </c>
    </row>
    <row r="23" spans="1:58" ht="18.75" x14ac:dyDescent="0.3">
      <c r="A23" s="3">
        <v>6231</v>
      </c>
      <c r="B23" s="411" t="s">
        <v>47</v>
      </c>
      <c r="C23" s="119">
        <v>100</v>
      </c>
      <c r="D23" s="119">
        <v>12</v>
      </c>
      <c r="E23" s="119">
        <v>10</v>
      </c>
      <c r="F23" s="163">
        <f t="shared" si="5"/>
        <v>122</v>
      </c>
      <c r="G23" s="431">
        <f t="shared" si="2"/>
        <v>117</v>
      </c>
      <c r="H23" s="426">
        <f t="shared" si="3"/>
        <v>13</v>
      </c>
      <c r="I23" s="432">
        <f t="shared" si="4"/>
        <v>11</v>
      </c>
      <c r="J23" s="421">
        <f t="shared" si="1"/>
        <v>141</v>
      </c>
      <c r="K23" s="138">
        <v>2</v>
      </c>
      <c r="L23" s="24">
        <v>2</v>
      </c>
      <c r="M23" s="148">
        <v>2</v>
      </c>
      <c r="N23" s="144">
        <v>6</v>
      </c>
      <c r="O23" s="138">
        <v>2</v>
      </c>
      <c r="P23" s="24">
        <v>2</v>
      </c>
      <c r="Q23" s="148">
        <v>4</v>
      </c>
      <c r="R23" s="144">
        <v>8</v>
      </c>
      <c r="S23" s="138">
        <v>8</v>
      </c>
      <c r="T23" s="24">
        <v>0</v>
      </c>
      <c r="U23" s="148">
        <v>0</v>
      </c>
      <c r="V23" s="144">
        <v>8</v>
      </c>
      <c r="W23" s="138">
        <v>5</v>
      </c>
      <c r="X23" s="24">
        <v>0</v>
      </c>
      <c r="Y23" s="148">
        <v>0</v>
      </c>
      <c r="Z23" s="144">
        <v>5</v>
      </c>
      <c r="AA23" s="138">
        <v>3</v>
      </c>
      <c r="AB23" s="24">
        <v>0</v>
      </c>
      <c r="AC23" s="148">
        <v>0</v>
      </c>
      <c r="AD23" s="144">
        <v>3</v>
      </c>
      <c r="AE23" s="138">
        <v>4</v>
      </c>
      <c r="AF23" s="24">
        <v>9</v>
      </c>
      <c r="AG23" s="148">
        <v>4</v>
      </c>
      <c r="AH23" s="144">
        <v>17</v>
      </c>
      <c r="AI23" s="138">
        <v>0</v>
      </c>
      <c r="AJ23" s="24">
        <v>0</v>
      </c>
      <c r="AK23" s="148">
        <v>0</v>
      </c>
      <c r="AL23" s="144">
        <v>0</v>
      </c>
      <c r="AM23" s="138">
        <v>6</v>
      </c>
      <c r="AN23" s="24">
        <v>0</v>
      </c>
      <c r="AO23" s="148">
        <v>0</v>
      </c>
      <c r="AP23" s="144">
        <v>6</v>
      </c>
      <c r="AQ23" s="138">
        <v>4</v>
      </c>
      <c r="AR23" s="24">
        <v>0</v>
      </c>
      <c r="AS23" s="148">
        <v>0</v>
      </c>
      <c r="AT23" s="144">
        <v>4</v>
      </c>
      <c r="AU23" s="138">
        <v>3</v>
      </c>
      <c r="AV23" s="24">
        <v>0</v>
      </c>
      <c r="AW23" s="148">
        <v>0</v>
      </c>
      <c r="AX23" s="144">
        <v>3</v>
      </c>
      <c r="AY23" s="138">
        <v>1</v>
      </c>
      <c r="AZ23" s="24">
        <v>0</v>
      </c>
      <c r="BA23" s="148">
        <v>0</v>
      </c>
      <c r="BB23" s="144">
        <v>1</v>
      </c>
      <c r="BC23" s="138">
        <v>79</v>
      </c>
      <c r="BD23" s="24">
        <v>0</v>
      </c>
      <c r="BE23" s="148">
        <v>1</v>
      </c>
      <c r="BF23" s="144">
        <v>80</v>
      </c>
    </row>
    <row r="24" spans="1:58" ht="18.75" x14ac:dyDescent="0.3">
      <c r="A24" s="3">
        <v>6230</v>
      </c>
      <c r="B24" s="411" t="s">
        <v>30</v>
      </c>
      <c r="C24" s="125">
        <v>202</v>
      </c>
      <c r="D24" s="125">
        <v>30</v>
      </c>
      <c r="E24" s="125">
        <v>1070</v>
      </c>
      <c r="F24" s="163">
        <f t="shared" si="5"/>
        <v>1302</v>
      </c>
      <c r="G24" s="431">
        <f t="shared" si="2"/>
        <v>297</v>
      </c>
      <c r="H24" s="426">
        <f t="shared" si="3"/>
        <v>38</v>
      </c>
      <c r="I24" s="432">
        <f t="shared" si="4"/>
        <v>1408</v>
      </c>
      <c r="J24" s="421">
        <f t="shared" si="1"/>
        <v>1743</v>
      </c>
      <c r="K24" s="138">
        <v>30</v>
      </c>
      <c r="L24" s="24">
        <v>0</v>
      </c>
      <c r="M24" s="148">
        <v>69</v>
      </c>
      <c r="N24" s="144">
        <v>99</v>
      </c>
      <c r="O24" s="20">
        <v>0</v>
      </c>
      <c r="P24" s="14">
        <v>1</v>
      </c>
      <c r="Q24" s="148">
        <v>21</v>
      </c>
      <c r="R24" s="144">
        <v>22</v>
      </c>
      <c r="S24" s="138">
        <v>84</v>
      </c>
      <c r="T24" s="24">
        <v>29</v>
      </c>
      <c r="U24" s="148">
        <v>60</v>
      </c>
      <c r="V24" s="144">
        <v>173</v>
      </c>
      <c r="W24" s="138">
        <v>28</v>
      </c>
      <c r="X24" s="24">
        <v>1</v>
      </c>
      <c r="Y24" s="148">
        <v>68</v>
      </c>
      <c r="Z24" s="144">
        <v>97</v>
      </c>
      <c r="AA24" s="138">
        <v>36</v>
      </c>
      <c r="AB24" s="24">
        <v>3</v>
      </c>
      <c r="AC24" s="148">
        <v>105</v>
      </c>
      <c r="AD24" s="144">
        <v>144</v>
      </c>
      <c r="AE24" s="138">
        <v>32</v>
      </c>
      <c r="AF24" s="24">
        <v>4</v>
      </c>
      <c r="AG24" s="148">
        <v>146</v>
      </c>
      <c r="AH24" s="144">
        <v>182</v>
      </c>
      <c r="AI24" s="138">
        <v>6</v>
      </c>
      <c r="AJ24" s="24">
        <v>0</v>
      </c>
      <c r="AK24" s="148">
        <v>178</v>
      </c>
      <c r="AL24" s="144">
        <v>184</v>
      </c>
      <c r="AM24" s="138">
        <v>1</v>
      </c>
      <c r="AN24" s="24">
        <v>0</v>
      </c>
      <c r="AO24" s="148">
        <v>84</v>
      </c>
      <c r="AP24" s="144">
        <v>85</v>
      </c>
      <c r="AQ24" s="138">
        <v>26</v>
      </c>
      <c r="AR24" s="24">
        <v>0</v>
      </c>
      <c r="AS24" s="148">
        <v>62</v>
      </c>
      <c r="AT24" s="144">
        <v>88</v>
      </c>
      <c r="AU24" s="138">
        <v>24</v>
      </c>
      <c r="AV24" s="24">
        <v>0</v>
      </c>
      <c r="AW24" s="148">
        <v>48</v>
      </c>
      <c r="AX24" s="144">
        <v>72</v>
      </c>
      <c r="AY24" s="138">
        <v>7</v>
      </c>
      <c r="AZ24" s="24">
        <v>0</v>
      </c>
      <c r="BA24" s="148">
        <v>293</v>
      </c>
      <c r="BB24" s="144">
        <v>300</v>
      </c>
      <c r="BC24" s="138">
        <v>23</v>
      </c>
      <c r="BD24" s="24">
        <v>0</v>
      </c>
      <c r="BE24" s="148">
        <v>274</v>
      </c>
      <c r="BF24" s="144">
        <v>297</v>
      </c>
    </row>
    <row r="25" spans="1:58" ht="18.75" x14ac:dyDescent="0.3">
      <c r="A25" s="3">
        <v>6233</v>
      </c>
      <c r="B25" s="411" t="s">
        <v>28</v>
      </c>
      <c r="C25" s="119">
        <v>87</v>
      </c>
      <c r="D25" s="119">
        <v>12</v>
      </c>
      <c r="E25" s="119">
        <v>106</v>
      </c>
      <c r="F25" s="163">
        <f t="shared" si="5"/>
        <v>205</v>
      </c>
      <c r="G25" s="431">
        <f t="shared" si="2"/>
        <v>102</v>
      </c>
      <c r="H25" s="426">
        <f t="shared" si="3"/>
        <v>20</v>
      </c>
      <c r="I25" s="432">
        <f t="shared" si="4"/>
        <v>109</v>
      </c>
      <c r="J25" s="421">
        <f t="shared" si="1"/>
        <v>231</v>
      </c>
      <c r="K25" s="138">
        <v>7</v>
      </c>
      <c r="L25" s="24">
        <v>4</v>
      </c>
      <c r="M25" s="148">
        <v>8</v>
      </c>
      <c r="N25" s="144">
        <v>19</v>
      </c>
      <c r="O25" s="138">
        <v>6</v>
      </c>
      <c r="P25" s="24">
        <v>4</v>
      </c>
      <c r="Q25" s="148">
        <v>6</v>
      </c>
      <c r="R25" s="144">
        <v>16</v>
      </c>
      <c r="S25" s="138">
        <v>11</v>
      </c>
      <c r="T25" s="24">
        <v>5</v>
      </c>
      <c r="U25" s="148">
        <v>10</v>
      </c>
      <c r="V25" s="144">
        <v>26</v>
      </c>
      <c r="W25" s="138">
        <v>7</v>
      </c>
      <c r="X25" s="24">
        <v>4</v>
      </c>
      <c r="Y25" s="148">
        <v>11</v>
      </c>
      <c r="Z25" s="144">
        <v>22</v>
      </c>
      <c r="AA25" s="138">
        <v>1</v>
      </c>
      <c r="AB25" s="24">
        <v>0</v>
      </c>
      <c r="AC25" s="148">
        <v>1</v>
      </c>
      <c r="AD25" s="144">
        <v>2</v>
      </c>
      <c r="AE25" s="138">
        <v>3</v>
      </c>
      <c r="AF25" s="24">
        <v>0</v>
      </c>
      <c r="AG25" s="148">
        <v>2</v>
      </c>
      <c r="AH25" s="144">
        <v>5</v>
      </c>
      <c r="AI25" s="138">
        <v>0</v>
      </c>
      <c r="AJ25" s="24">
        <v>1</v>
      </c>
      <c r="AK25" s="148">
        <v>0</v>
      </c>
      <c r="AL25" s="144">
        <v>1</v>
      </c>
      <c r="AM25" s="138">
        <v>0</v>
      </c>
      <c r="AN25" s="24">
        <v>2</v>
      </c>
      <c r="AO25" s="148">
        <v>3</v>
      </c>
      <c r="AP25" s="144">
        <v>5</v>
      </c>
      <c r="AQ25" s="138">
        <v>0</v>
      </c>
      <c r="AR25" s="24">
        <v>0</v>
      </c>
      <c r="AS25" s="148">
        <v>0</v>
      </c>
      <c r="AT25" s="144">
        <v>0</v>
      </c>
      <c r="AU25" s="138">
        <v>5</v>
      </c>
      <c r="AV25" s="24">
        <v>0</v>
      </c>
      <c r="AW25" s="148">
        <v>25</v>
      </c>
      <c r="AX25" s="144">
        <v>30</v>
      </c>
      <c r="AY25" s="138">
        <v>20</v>
      </c>
      <c r="AZ25" s="24">
        <v>0</v>
      </c>
      <c r="BA25" s="148">
        <v>30</v>
      </c>
      <c r="BB25" s="144">
        <v>50</v>
      </c>
      <c r="BC25" s="138">
        <v>42</v>
      </c>
      <c r="BD25" s="24">
        <v>0</v>
      </c>
      <c r="BE25" s="148">
        <v>13</v>
      </c>
      <c r="BF25" s="144">
        <v>55</v>
      </c>
    </row>
    <row r="26" spans="1:58" ht="19.5" thickBot="1" x14ac:dyDescent="0.35">
      <c r="A26" s="3">
        <v>20823</v>
      </c>
      <c r="B26" s="416" t="s">
        <v>44</v>
      </c>
      <c r="C26" s="164">
        <v>30</v>
      </c>
      <c r="D26" s="164">
        <v>273</v>
      </c>
      <c r="E26" s="164">
        <v>13</v>
      </c>
      <c r="F26" s="165">
        <f t="shared" si="5"/>
        <v>316</v>
      </c>
      <c r="G26" s="439">
        <f t="shared" si="2"/>
        <v>159</v>
      </c>
      <c r="H26" s="440">
        <f t="shared" si="3"/>
        <v>722</v>
      </c>
      <c r="I26" s="441">
        <f t="shared" si="4"/>
        <v>207</v>
      </c>
      <c r="J26" s="422">
        <f t="shared" si="1"/>
        <v>1088</v>
      </c>
      <c r="K26" s="138">
        <v>4</v>
      </c>
      <c r="L26" s="24">
        <v>62</v>
      </c>
      <c r="M26" s="148">
        <v>0</v>
      </c>
      <c r="N26" s="145">
        <v>66</v>
      </c>
      <c r="O26" s="138">
        <v>5</v>
      </c>
      <c r="P26" s="24">
        <v>87</v>
      </c>
      <c r="Q26" s="148">
        <v>5</v>
      </c>
      <c r="R26" s="145">
        <v>97</v>
      </c>
      <c r="S26" s="138">
        <v>5</v>
      </c>
      <c r="T26" s="24">
        <v>63</v>
      </c>
      <c r="U26" s="148">
        <v>4</v>
      </c>
      <c r="V26" s="145">
        <v>72</v>
      </c>
      <c r="W26" s="138">
        <v>0</v>
      </c>
      <c r="X26" s="24">
        <v>99</v>
      </c>
      <c r="Y26" s="148">
        <v>28</v>
      </c>
      <c r="Z26" s="145">
        <v>127</v>
      </c>
      <c r="AA26" s="138">
        <v>5</v>
      </c>
      <c r="AB26" s="24">
        <v>95</v>
      </c>
      <c r="AC26" s="148">
        <v>32</v>
      </c>
      <c r="AD26" s="145">
        <v>132</v>
      </c>
      <c r="AE26" s="138">
        <v>85</v>
      </c>
      <c r="AF26" s="24">
        <v>54</v>
      </c>
      <c r="AG26" s="148">
        <v>21</v>
      </c>
      <c r="AH26" s="145">
        <v>160</v>
      </c>
      <c r="AI26" s="138">
        <v>1</v>
      </c>
      <c r="AJ26" s="24">
        <v>24</v>
      </c>
      <c r="AK26" s="148">
        <v>17</v>
      </c>
      <c r="AL26" s="145">
        <v>42</v>
      </c>
      <c r="AM26" s="138">
        <v>1</v>
      </c>
      <c r="AN26" s="24">
        <v>32</v>
      </c>
      <c r="AO26" s="148">
        <v>28</v>
      </c>
      <c r="AP26" s="145">
        <v>61</v>
      </c>
      <c r="AQ26" s="138">
        <v>6</v>
      </c>
      <c r="AR26" s="24">
        <v>65</v>
      </c>
      <c r="AS26" s="148">
        <v>29</v>
      </c>
      <c r="AT26" s="154">
        <v>100</v>
      </c>
      <c r="AU26" s="138">
        <v>0</v>
      </c>
      <c r="AV26" s="24">
        <v>54</v>
      </c>
      <c r="AW26" s="148">
        <v>23</v>
      </c>
      <c r="AX26" s="154">
        <v>77</v>
      </c>
      <c r="AY26" s="138">
        <v>4</v>
      </c>
      <c r="AZ26" s="24">
        <v>51</v>
      </c>
      <c r="BA26" s="148">
        <v>0</v>
      </c>
      <c r="BB26" s="154">
        <v>55</v>
      </c>
      <c r="BC26" s="138">
        <v>43</v>
      </c>
      <c r="BD26" s="24">
        <v>36</v>
      </c>
      <c r="BE26" s="148">
        <v>20</v>
      </c>
      <c r="BF26" s="145">
        <v>99</v>
      </c>
    </row>
    <row r="27" spans="1:58" ht="19.5" thickBot="1" x14ac:dyDescent="0.35">
      <c r="B27" s="19" t="s">
        <v>78</v>
      </c>
      <c r="C27" s="161">
        <f>SUM(C28:C45)</f>
        <v>847</v>
      </c>
      <c r="D27" s="161">
        <f t="shared" ref="D27:E27" si="6">SUM(D28:D45)</f>
        <v>652</v>
      </c>
      <c r="E27" s="161">
        <f t="shared" si="6"/>
        <v>4299</v>
      </c>
      <c r="F27" s="162">
        <f>SUM(F28:F45)</f>
        <v>5798</v>
      </c>
      <c r="G27" s="184">
        <f t="shared" si="2"/>
        <v>1426</v>
      </c>
      <c r="H27" s="185">
        <f t="shared" si="3"/>
        <v>3426</v>
      </c>
      <c r="I27" s="186">
        <f t="shared" si="4"/>
        <v>4920</v>
      </c>
      <c r="J27" s="423">
        <f t="shared" si="1"/>
        <v>9772</v>
      </c>
      <c r="K27" s="30">
        <v>60</v>
      </c>
      <c r="L27" s="28">
        <v>34</v>
      </c>
      <c r="M27" s="29">
        <v>126</v>
      </c>
      <c r="N27" s="33">
        <v>220</v>
      </c>
      <c r="O27" s="30">
        <v>64</v>
      </c>
      <c r="P27" s="28">
        <v>81</v>
      </c>
      <c r="Q27" s="29">
        <v>178</v>
      </c>
      <c r="R27" s="33">
        <v>323</v>
      </c>
      <c r="S27" s="28">
        <v>91</v>
      </c>
      <c r="T27" s="28">
        <v>494</v>
      </c>
      <c r="U27" s="29">
        <v>176</v>
      </c>
      <c r="V27" s="33">
        <v>761</v>
      </c>
      <c r="W27" s="28">
        <v>94</v>
      </c>
      <c r="X27" s="28">
        <v>575</v>
      </c>
      <c r="Y27" s="29">
        <v>229</v>
      </c>
      <c r="Z27" s="33">
        <v>898</v>
      </c>
      <c r="AA27" s="28">
        <v>76</v>
      </c>
      <c r="AB27" s="28">
        <v>343</v>
      </c>
      <c r="AC27" s="29">
        <v>333</v>
      </c>
      <c r="AD27" s="33">
        <v>752</v>
      </c>
      <c r="AE27" s="28">
        <v>104</v>
      </c>
      <c r="AF27" s="28">
        <v>235</v>
      </c>
      <c r="AG27" s="29">
        <v>506</v>
      </c>
      <c r="AH27" s="33">
        <v>845</v>
      </c>
      <c r="AI27" s="28">
        <v>92</v>
      </c>
      <c r="AJ27" s="28">
        <v>275</v>
      </c>
      <c r="AK27" s="29">
        <v>311</v>
      </c>
      <c r="AL27" s="33">
        <v>678</v>
      </c>
      <c r="AM27" s="28">
        <v>132</v>
      </c>
      <c r="AN27" s="28">
        <v>264</v>
      </c>
      <c r="AO27" s="29">
        <v>263</v>
      </c>
      <c r="AP27" s="33">
        <v>659</v>
      </c>
      <c r="AQ27" s="28">
        <v>195</v>
      </c>
      <c r="AR27" s="28">
        <v>379</v>
      </c>
      <c r="AS27" s="29">
        <v>248</v>
      </c>
      <c r="AT27" s="33">
        <v>822</v>
      </c>
      <c r="AU27" s="28">
        <v>249</v>
      </c>
      <c r="AV27" s="28">
        <v>326</v>
      </c>
      <c r="AW27" s="28">
        <v>427</v>
      </c>
      <c r="AX27" s="33">
        <v>1002</v>
      </c>
      <c r="AY27" s="28">
        <v>68</v>
      </c>
      <c r="AZ27" s="28">
        <v>240</v>
      </c>
      <c r="BA27" s="28">
        <v>764</v>
      </c>
      <c r="BB27" s="33">
        <v>1072</v>
      </c>
      <c r="BC27" s="28">
        <v>201</v>
      </c>
      <c r="BD27" s="28">
        <v>180</v>
      </c>
      <c r="BE27" s="29">
        <v>1359</v>
      </c>
      <c r="BF27" s="33">
        <v>1740</v>
      </c>
    </row>
    <row r="28" spans="1:58" ht="18.75" x14ac:dyDescent="0.3">
      <c r="A28" s="3">
        <v>6243</v>
      </c>
      <c r="B28" s="454" t="s">
        <v>23</v>
      </c>
      <c r="C28" s="119">
        <v>63</v>
      </c>
      <c r="D28" s="119">
        <v>16</v>
      </c>
      <c r="E28" s="119">
        <v>93</v>
      </c>
      <c r="F28" s="163">
        <f t="shared" ref="F28:F45" si="7">SUM(C28:E28)</f>
        <v>172</v>
      </c>
      <c r="G28" s="436">
        <f t="shared" si="2"/>
        <v>69</v>
      </c>
      <c r="H28" s="437">
        <f t="shared" si="3"/>
        <v>20</v>
      </c>
      <c r="I28" s="438">
        <f t="shared" si="4"/>
        <v>142</v>
      </c>
      <c r="J28" s="420">
        <f t="shared" si="1"/>
        <v>231</v>
      </c>
      <c r="K28" s="138">
        <v>8</v>
      </c>
      <c r="L28" s="24">
        <v>0</v>
      </c>
      <c r="M28" s="148">
        <v>1</v>
      </c>
      <c r="N28" s="143">
        <v>9</v>
      </c>
      <c r="O28" s="138">
        <v>10</v>
      </c>
      <c r="P28" s="24">
        <v>6</v>
      </c>
      <c r="Q28" s="148">
        <v>6</v>
      </c>
      <c r="R28" s="143">
        <v>22</v>
      </c>
      <c r="S28" s="138">
        <v>13</v>
      </c>
      <c r="T28" s="24">
        <v>4</v>
      </c>
      <c r="U28" s="148">
        <v>13</v>
      </c>
      <c r="V28" s="143">
        <v>30</v>
      </c>
      <c r="W28" s="138">
        <v>11</v>
      </c>
      <c r="X28" s="24">
        <v>10</v>
      </c>
      <c r="Y28" s="148">
        <v>13</v>
      </c>
      <c r="Z28" s="143">
        <v>34</v>
      </c>
      <c r="AA28" s="138">
        <v>9</v>
      </c>
      <c r="AB28" s="24">
        <v>0</v>
      </c>
      <c r="AC28" s="148">
        <v>11</v>
      </c>
      <c r="AD28" s="143">
        <v>20</v>
      </c>
      <c r="AE28" s="138">
        <v>5</v>
      </c>
      <c r="AF28" s="24">
        <v>0</v>
      </c>
      <c r="AG28" s="148">
        <v>11</v>
      </c>
      <c r="AH28" s="143">
        <v>16</v>
      </c>
      <c r="AI28" s="138">
        <v>4</v>
      </c>
      <c r="AJ28" s="24">
        <v>0</v>
      </c>
      <c r="AK28" s="148">
        <v>11</v>
      </c>
      <c r="AL28" s="143">
        <v>15</v>
      </c>
      <c r="AM28" s="138">
        <v>6</v>
      </c>
      <c r="AN28" s="24">
        <v>0</v>
      </c>
      <c r="AO28" s="148">
        <v>11</v>
      </c>
      <c r="AP28" s="143">
        <v>17</v>
      </c>
      <c r="AQ28" s="138">
        <v>0</v>
      </c>
      <c r="AR28" s="24">
        <v>0</v>
      </c>
      <c r="AS28" s="148">
        <v>14</v>
      </c>
      <c r="AT28" s="143">
        <v>14</v>
      </c>
      <c r="AU28" s="138">
        <v>3</v>
      </c>
      <c r="AV28" s="24">
        <v>0</v>
      </c>
      <c r="AW28" s="148">
        <v>25</v>
      </c>
      <c r="AX28" s="143">
        <v>28</v>
      </c>
      <c r="AY28" s="138">
        <v>0</v>
      </c>
      <c r="AZ28" s="24">
        <v>0</v>
      </c>
      <c r="BA28" s="148">
        <v>18</v>
      </c>
      <c r="BB28" s="143">
        <v>18</v>
      </c>
      <c r="BC28" s="138">
        <v>0</v>
      </c>
      <c r="BD28" s="24">
        <v>0</v>
      </c>
      <c r="BE28" s="148">
        <v>8</v>
      </c>
      <c r="BF28" s="143">
        <v>8</v>
      </c>
    </row>
    <row r="29" spans="1:58" ht="18.75" x14ac:dyDescent="0.3">
      <c r="A29" s="3">
        <v>6244</v>
      </c>
      <c r="B29" s="411" t="s">
        <v>29</v>
      </c>
      <c r="C29" s="119">
        <v>38</v>
      </c>
      <c r="D29" s="119">
        <v>21</v>
      </c>
      <c r="E29" s="119">
        <v>44</v>
      </c>
      <c r="F29" s="163">
        <f t="shared" si="7"/>
        <v>103</v>
      </c>
      <c r="G29" s="431">
        <f t="shared" si="2"/>
        <v>41</v>
      </c>
      <c r="H29" s="426">
        <f t="shared" si="3"/>
        <v>24</v>
      </c>
      <c r="I29" s="432">
        <f t="shared" si="4"/>
        <v>44</v>
      </c>
      <c r="J29" s="421">
        <f t="shared" si="1"/>
        <v>109</v>
      </c>
      <c r="K29" s="138">
        <v>0</v>
      </c>
      <c r="L29" s="24">
        <v>7</v>
      </c>
      <c r="M29" s="148">
        <v>4</v>
      </c>
      <c r="N29" s="144">
        <v>11</v>
      </c>
      <c r="O29" s="138">
        <v>0</v>
      </c>
      <c r="P29" s="24">
        <v>4</v>
      </c>
      <c r="Q29" s="148">
        <v>1</v>
      </c>
      <c r="R29" s="144">
        <v>5</v>
      </c>
      <c r="S29" s="138">
        <v>4</v>
      </c>
      <c r="T29" s="24">
        <v>6</v>
      </c>
      <c r="U29" s="148">
        <v>12</v>
      </c>
      <c r="V29" s="144">
        <v>22</v>
      </c>
      <c r="W29" s="138">
        <v>2</v>
      </c>
      <c r="X29" s="24">
        <v>3</v>
      </c>
      <c r="Y29" s="148">
        <v>21</v>
      </c>
      <c r="Z29" s="144">
        <v>26</v>
      </c>
      <c r="AA29" s="138">
        <v>2</v>
      </c>
      <c r="AB29" s="24">
        <v>4</v>
      </c>
      <c r="AC29" s="148">
        <v>3</v>
      </c>
      <c r="AD29" s="144">
        <v>9</v>
      </c>
      <c r="AE29" s="138">
        <v>4</v>
      </c>
      <c r="AF29" s="24">
        <v>0</v>
      </c>
      <c r="AG29" s="148">
        <v>0</v>
      </c>
      <c r="AH29" s="144">
        <v>4</v>
      </c>
      <c r="AI29" s="138">
        <v>7</v>
      </c>
      <c r="AJ29" s="24">
        <v>0</v>
      </c>
      <c r="AK29" s="148">
        <v>0</v>
      </c>
      <c r="AL29" s="144">
        <v>7</v>
      </c>
      <c r="AM29" s="138">
        <v>3</v>
      </c>
      <c r="AN29" s="24">
        <v>0</v>
      </c>
      <c r="AO29" s="148">
        <v>0</v>
      </c>
      <c r="AP29" s="144">
        <v>3</v>
      </c>
      <c r="AQ29" s="138">
        <v>2</v>
      </c>
      <c r="AR29" s="24">
        <v>0</v>
      </c>
      <c r="AS29" s="148">
        <v>0</v>
      </c>
      <c r="AT29" s="144">
        <v>2</v>
      </c>
      <c r="AU29" s="138">
        <v>4</v>
      </c>
      <c r="AV29" s="24">
        <v>0</v>
      </c>
      <c r="AW29" s="148">
        <v>0</v>
      </c>
      <c r="AX29" s="144">
        <v>4</v>
      </c>
      <c r="AY29" s="138">
        <v>0</v>
      </c>
      <c r="AZ29" s="24">
        <v>0</v>
      </c>
      <c r="BA29" s="148">
        <v>2</v>
      </c>
      <c r="BB29" s="144">
        <v>2</v>
      </c>
      <c r="BC29" s="138">
        <v>13</v>
      </c>
      <c r="BD29" s="24">
        <v>0</v>
      </c>
      <c r="BE29" s="148">
        <v>1</v>
      </c>
      <c r="BF29" s="144">
        <v>14</v>
      </c>
    </row>
    <row r="30" spans="1:58" ht="18.75" x14ac:dyDescent="0.3">
      <c r="A30" s="3">
        <v>6768</v>
      </c>
      <c r="B30" s="460" t="s">
        <v>7</v>
      </c>
      <c r="C30" s="119">
        <v>130</v>
      </c>
      <c r="D30" s="119">
        <v>6</v>
      </c>
      <c r="E30" s="119">
        <v>235</v>
      </c>
      <c r="F30" s="163">
        <f t="shared" si="7"/>
        <v>371</v>
      </c>
      <c r="G30" s="431">
        <f t="shared" si="2"/>
        <v>23</v>
      </c>
      <c r="H30" s="426">
        <f t="shared" si="3"/>
        <v>152</v>
      </c>
      <c r="I30" s="432">
        <f t="shared" si="4"/>
        <v>24</v>
      </c>
      <c r="J30" s="421">
        <f t="shared" si="1"/>
        <v>199</v>
      </c>
      <c r="K30" s="138">
        <v>12</v>
      </c>
      <c r="L30" s="24">
        <v>0</v>
      </c>
      <c r="M30" s="148">
        <v>13</v>
      </c>
      <c r="N30" s="144">
        <v>25</v>
      </c>
      <c r="O30" s="138">
        <v>10</v>
      </c>
      <c r="P30" s="24">
        <v>2</v>
      </c>
      <c r="Q30" s="148">
        <v>7</v>
      </c>
      <c r="R30" s="144">
        <v>19</v>
      </c>
      <c r="S30" s="138">
        <v>0</v>
      </c>
      <c r="T30" s="24">
        <v>7</v>
      </c>
      <c r="U30" s="148">
        <v>2</v>
      </c>
      <c r="V30" s="144">
        <v>9</v>
      </c>
      <c r="W30" s="138">
        <v>0</v>
      </c>
      <c r="X30" s="24">
        <v>11</v>
      </c>
      <c r="Y30" s="148">
        <v>2</v>
      </c>
      <c r="Z30" s="144">
        <v>13</v>
      </c>
      <c r="AA30" s="138">
        <v>0</v>
      </c>
      <c r="AB30" s="24">
        <v>26</v>
      </c>
      <c r="AC30" s="148">
        <v>0</v>
      </c>
      <c r="AD30" s="144">
        <v>26</v>
      </c>
      <c r="AE30" s="138">
        <v>0</v>
      </c>
      <c r="AF30" s="24">
        <v>3</v>
      </c>
      <c r="AG30" s="148">
        <v>0</v>
      </c>
      <c r="AH30" s="144">
        <v>3</v>
      </c>
      <c r="AI30" s="138">
        <v>1</v>
      </c>
      <c r="AJ30" s="24">
        <v>19</v>
      </c>
      <c r="AK30" s="148">
        <v>0</v>
      </c>
      <c r="AL30" s="144">
        <v>20</v>
      </c>
      <c r="AM30" s="138">
        <v>0</v>
      </c>
      <c r="AN30" s="24">
        <v>13</v>
      </c>
      <c r="AO30" s="148">
        <v>0</v>
      </c>
      <c r="AP30" s="144">
        <v>13</v>
      </c>
      <c r="AQ30" s="138">
        <v>0</v>
      </c>
      <c r="AR30" s="24">
        <v>27</v>
      </c>
      <c r="AS30" s="148">
        <v>0</v>
      </c>
      <c r="AT30" s="144">
        <v>27</v>
      </c>
      <c r="AU30" s="138">
        <v>0</v>
      </c>
      <c r="AV30" s="24">
        <v>8</v>
      </c>
      <c r="AW30" s="148">
        <v>0</v>
      </c>
      <c r="AX30" s="144">
        <v>8</v>
      </c>
      <c r="AY30" s="138">
        <v>0</v>
      </c>
      <c r="AZ30" s="24">
        <v>22</v>
      </c>
      <c r="BA30" s="148">
        <v>0</v>
      </c>
      <c r="BB30" s="144">
        <v>22</v>
      </c>
      <c r="BC30" s="138">
        <v>0</v>
      </c>
      <c r="BD30" s="24">
        <v>14</v>
      </c>
      <c r="BE30" s="148">
        <v>0</v>
      </c>
      <c r="BF30" s="144">
        <v>14</v>
      </c>
    </row>
    <row r="31" spans="1:58" ht="18.75" x14ac:dyDescent="0.3">
      <c r="A31" s="3">
        <v>6239</v>
      </c>
      <c r="B31" s="411" t="s">
        <v>19</v>
      </c>
      <c r="C31" s="119">
        <v>146</v>
      </c>
      <c r="D31" s="119">
        <v>13</v>
      </c>
      <c r="E31" s="119">
        <v>655</v>
      </c>
      <c r="F31" s="163">
        <f t="shared" si="7"/>
        <v>814</v>
      </c>
      <c r="G31" s="431">
        <f t="shared" si="2"/>
        <v>578</v>
      </c>
      <c r="H31" s="426">
        <f t="shared" si="3"/>
        <v>185</v>
      </c>
      <c r="I31" s="432">
        <f t="shared" si="4"/>
        <v>906</v>
      </c>
      <c r="J31" s="421">
        <f t="shared" si="1"/>
        <v>1669</v>
      </c>
      <c r="K31" s="138">
        <v>8</v>
      </c>
      <c r="L31" s="24">
        <v>2</v>
      </c>
      <c r="M31" s="148">
        <v>10</v>
      </c>
      <c r="N31" s="144">
        <v>20</v>
      </c>
      <c r="O31" s="138">
        <v>16</v>
      </c>
      <c r="P31" s="24">
        <v>0</v>
      </c>
      <c r="Q31" s="148">
        <v>1</v>
      </c>
      <c r="R31" s="144">
        <v>17</v>
      </c>
      <c r="S31" s="138">
        <v>9</v>
      </c>
      <c r="T31" s="24">
        <v>9</v>
      </c>
      <c r="U31" s="148">
        <v>0</v>
      </c>
      <c r="V31" s="144">
        <v>18</v>
      </c>
      <c r="W31" s="138">
        <v>18</v>
      </c>
      <c r="X31" s="24">
        <v>122</v>
      </c>
      <c r="Y31" s="148">
        <v>7</v>
      </c>
      <c r="Z31" s="144">
        <v>147</v>
      </c>
      <c r="AA31" s="138">
        <v>6</v>
      </c>
      <c r="AB31" s="24">
        <v>51</v>
      </c>
      <c r="AC31" s="148">
        <v>78</v>
      </c>
      <c r="AD31" s="144">
        <v>135</v>
      </c>
      <c r="AE31" s="138">
        <v>34</v>
      </c>
      <c r="AF31" s="24">
        <v>1</v>
      </c>
      <c r="AG31" s="148">
        <v>7</v>
      </c>
      <c r="AH31" s="144">
        <v>42</v>
      </c>
      <c r="AI31" s="138">
        <v>58</v>
      </c>
      <c r="AJ31" s="24">
        <v>0</v>
      </c>
      <c r="AK31" s="148">
        <v>5</v>
      </c>
      <c r="AL31" s="144">
        <v>63</v>
      </c>
      <c r="AM31" s="138">
        <v>111</v>
      </c>
      <c r="AN31" s="24">
        <v>0</v>
      </c>
      <c r="AO31" s="148">
        <v>0</v>
      </c>
      <c r="AP31" s="144">
        <v>111</v>
      </c>
      <c r="AQ31" s="138">
        <v>143</v>
      </c>
      <c r="AR31" s="24">
        <v>0</v>
      </c>
      <c r="AS31" s="148">
        <v>0</v>
      </c>
      <c r="AT31" s="144">
        <v>143</v>
      </c>
      <c r="AU31" s="138">
        <v>118</v>
      </c>
      <c r="AV31" s="24">
        <v>0</v>
      </c>
      <c r="AW31" s="148">
        <v>138</v>
      </c>
      <c r="AX31" s="144">
        <v>256</v>
      </c>
      <c r="AY31" s="138">
        <v>34</v>
      </c>
      <c r="AZ31" s="24">
        <v>0</v>
      </c>
      <c r="BA31" s="148">
        <v>329</v>
      </c>
      <c r="BB31" s="144">
        <v>363</v>
      </c>
      <c r="BC31" s="138">
        <v>23</v>
      </c>
      <c r="BD31" s="24">
        <v>0</v>
      </c>
      <c r="BE31" s="148">
        <v>331</v>
      </c>
      <c r="BF31" s="144">
        <v>354</v>
      </c>
    </row>
    <row r="32" spans="1:58" ht="18.75" x14ac:dyDescent="0.3">
      <c r="A32" s="3">
        <v>6240</v>
      </c>
      <c r="B32" s="411" t="s">
        <v>48</v>
      </c>
      <c r="C32" s="119">
        <v>95</v>
      </c>
      <c r="D32" s="119">
        <v>9</v>
      </c>
      <c r="E32" s="119">
        <v>195</v>
      </c>
      <c r="F32" s="163">
        <f t="shared" si="7"/>
        <v>299</v>
      </c>
      <c r="G32" s="431">
        <f t="shared" si="2"/>
        <v>115</v>
      </c>
      <c r="H32" s="426">
        <f t="shared" si="3"/>
        <v>12</v>
      </c>
      <c r="I32" s="432">
        <f t="shared" si="4"/>
        <v>219</v>
      </c>
      <c r="J32" s="421">
        <f t="shared" si="1"/>
        <v>346</v>
      </c>
      <c r="K32" s="138">
        <v>2</v>
      </c>
      <c r="L32" s="24">
        <v>0</v>
      </c>
      <c r="M32" s="148">
        <v>2</v>
      </c>
      <c r="N32" s="144">
        <v>4</v>
      </c>
      <c r="O32" s="138">
        <v>4</v>
      </c>
      <c r="P32" s="24">
        <v>3</v>
      </c>
      <c r="Q32" s="148">
        <v>7</v>
      </c>
      <c r="R32" s="144">
        <v>14</v>
      </c>
      <c r="S32" s="138">
        <v>19</v>
      </c>
      <c r="T32" s="24">
        <v>1</v>
      </c>
      <c r="U32" s="148">
        <v>2</v>
      </c>
      <c r="V32" s="144">
        <v>22</v>
      </c>
      <c r="W32" s="138">
        <v>30</v>
      </c>
      <c r="X32" s="24">
        <v>1</v>
      </c>
      <c r="Y32" s="148">
        <v>6</v>
      </c>
      <c r="Z32" s="144">
        <v>37</v>
      </c>
      <c r="AA32" s="138">
        <v>16</v>
      </c>
      <c r="AB32" s="24">
        <v>0</v>
      </c>
      <c r="AC32" s="148">
        <v>3</v>
      </c>
      <c r="AD32" s="144">
        <v>19</v>
      </c>
      <c r="AE32" s="138">
        <v>27</v>
      </c>
      <c r="AF32" s="24">
        <v>5</v>
      </c>
      <c r="AG32" s="148">
        <v>73</v>
      </c>
      <c r="AH32" s="144">
        <v>105</v>
      </c>
      <c r="AI32" s="138">
        <v>10</v>
      </c>
      <c r="AJ32" s="24">
        <v>0</v>
      </c>
      <c r="AK32" s="148">
        <v>35</v>
      </c>
      <c r="AL32" s="144">
        <v>45</v>
      </c>
      <c r="AM32" s="138">
        <v>6</v>
      </c>
      <c r="AN32" s="24">
        <v>0</v>
      </c>
      <c r="AO32" s="148">
        <v>5</v>
      </c>
      <c r="AP32" s="144">
        <v>11</v>
      </c>
      <c r="AQ32" s="138">
        <v>0</v>
      </c>
      <c r="AR32" s="24">
        <v>0</v>
      </c>
      <c r="AS32" s="148">
        <v>1</v>
      </c>
      <c r="AT32" s="144">
        <v>1</v>
      </c>
      <c r="AU32" s="138">
        <v>0</v>
      </c>
      <c r="AV32" s="24">
        <v>0</v>
      </c>
      <c r="AW32" s="148">
        <v>41</v>
      </c>
      <c r="AX32" s="144">
        <v>41</v>
      </c>
      <c r="AY32" s="138">
        <v>0</v>
      </c>
      <c r="AZ32" s="24">
        <v>2</v>
      </c>
      <c r="BA32" s="148">
        <v>38</v>
      </c>
      <c r="BB32" s="144">
        <v>40</v>
      </c>
      <c r="BC32" s="138">
        <v>1</v>
      </c>
      <c r="BD32" s="24">
        <v>0</v>
      </c>
      <c r="BE32" s="148">
        <v>6</v>
      </c>
      <c r="BF32" s="144">
        <v>7</v>
      </c>
    </row>
    <row r="33" spans="1:58" ht="18.75" x14ac:dyDescent="0.3">
      <c r="A33" s="3">
        <v>6245</v>
      </c>
      <c r="B33" s="411" t="s">
        <v>50</v>
      </c>
      <c r="C33" s="119">
        <v>25</v>
      </c>
      <c r="D33" s="119">
        <v>7</v>
      </c>
      <c r="E33" s="119">
        <v>97</v>
      </c>
      <c r="F33" s="163">
        <f t="shared" si="7"/>
        <v>129</v>
      </c>
      <c r="G33" s="431">
        <f t="shared" si="2"/>
        <v>43</v>
      </c>
      <c r="H33" s="426">
        <f t="shared" si="3"/>
        <v>12</v>
      </c>
      <c r="I33" s="432">
        <f t="shared" si="4"/>
        <v>186</v>
      </c>
      <c r="J33" s="421">
        <f t="shared" si="1"/>
        <v>241</v>
      </c>
      <c r="K33" s="138">
        <v>6</v>
      </c>
      <c r="L33" s="24">
        <v>0</v>
      </c>
      <c r="M33" s="148">
        <v>7</v>
      </c>
      <c r="N33" s="144">
        <v>13</v>
      </c>
      <c r="O33" s="138">
        <v>3</v>
      </c>
      <c r="P33" s="24">
        <v>0</v>
      </c>
      <c r="Q33" s="148">
        <v>10</v>
      </c>
      <c r="R33" s="144">
        <v>13</v>
      </c>
      <c r="S33" s="138">
        <v>1</v>
      </c>
      <c r="T33" s="24">
        <v>3</v>
      </c>
      <c r="U33" s="148">
        <v>27</v>
      </c>
      <c r="V33" s="144">
        <v>31</v>
      </c>
      <c r="W33" s="138">
        <v>0</v>
      </c>
      <c r="X33" s="24">
        <v>1</v>
      </c>
      <c r="Y33" s="148">
        <v>16</v>
      </c>
      <c r="Z33" s="144">
        <v>17</v>
      </c>
      <c r="AA33" s="138">
        <v>5</v>
      </c>
      <c r="AB33" s="24">
        <v>1</v>
      </c>
      <c r="AC33" s="148">
        <v>27</v>
      </c>
      <c r="AD33" s="144">
        <v>33</v>
      </c>
      <c r="AE33" s="138">
        <v>0</v>
      </c>
      <c r="AF33" s="24">
        <v>0</v>
      </c>
      <c r="AG33" s="148">
        <v>9</v>
      </c>
      <c r="AH33" s="144">
        <v>9</v>
      </c>
      <c r="AI33" s="138">
        <v>0</v>
      </c>
      <c r="AJ33" s="24">
        <v>1</v>
      </c>
      <c r="AK33" s="148">
        <v>7</v>
      </c>
      <c r="AL33" s="144">
        <v>8</v>
      </c>
      <c r="AM33" s="138">
        <v>0</v>
      </c>
      <c r="AN33" s="24">
        <v>0</v>
      </c>
      <c r="AO33" s="148">
        <v>12</v>
      </c>
      <c r="AP33" s="144">
        <v>12</v>
      </c>
      <c r="AQ33" s="138">
        <v>0</v>
      </c>
      <c r="AR33" s="24">
        <v>0</v>
      </c>
      <c r="AS33" s="148">
        <v>37</v>
      </c>
      <c r="AT33" s="144">
        <v>37</v>
      </c>
      <c r="AU33" s="138">
        <v>28</v>
      </c>
      <c r="AV33" s="24">
        <v>6</v>
      </c>
      <c r="AW33" s="148">
        <v>19</v>
      </c>
      <c r="AX33" s="144">
        <v>53</v>
      </c>
      <c r="AY33" s="138">
        <v>0</v>
      </c>
      <c r="AZ33" s="24">
        <v>0</v>
      </c>
      <c r="BA33" s="148">
        <v>10</v>
      </c>
      <c r="BB33" s="144">
        <v>10</v>
      </c>
      <c r="BC33" s="138">
        <v>0</v>
      </c>
      <c r="BD33" s="24">
        <v>0</v>
      </c>
      <c r="BE33" s="148">
        <v>5</v>
      </c>
      <c r="BF33" s="144">
        <v>5</v>
      </c>
    </row>
    <row r="34" spans="1:58" ht="18.75" x14ac:dyDescent="0.3">
      <c r="A34" s="3">
        <v>6246</v>
      </c>
      <c r="B34" s="460" t="s">
        <v>8</v>
      </c>
      <c r="C34" s="119">
        <v>70</v>
      </c>
      <c r="D34" s="119">
        <v>14</v>
      </c>
      <c r="E34" s="119">
        <v>71</v>
      </c>
      <c r="F34" s="163">
        <f t="shared" si="7"/>
        <v>155</v>
      </c>
      <c r="G34" s="431">
        <f t="shared" si="2"/>
        <v>69</v>
      </c>
      <c r="H34" s="426">
        <f t="shared" si="3"/>
        <v>35</v>
      </c>
      <c r="I34" s="432">
        <f t="shared" si="4"/>
        <v>94</v>
      </c>
      <c r="J34" s="421">
        <f t="shared" si="1"/>
        <v>198</v>
      </c>
      <c r="K34" s="138">
        <v>11</v>
      </c>
      <c r="L34" s="24">
        <v>0</v>
      </c>
      <c r="M34" s="148">
        <v>0</v>
      </c>
      <c r="N34" s="144">
        <v>11</v>
      </c>
      <c r="O34" s="138">
        <v>13</v>
      </c>
      <c r="P34" s="24">
        <v>2</v>
      </c>
      <c r="Q34" s="148">
        <v>0</v>
      </c>
      <c r="R34" s="144">
        <v>15</v>
      </c>
      <c r="S34" s="138">
        <v>4</v>
      </c>
      <c r="T34" s="24">
        <v>0</v>
      </c>
      <c r="U34" s="148">
        <v>0</v>
      </c>
      <c r="V34" s="144">
        <v>4</v>
      </c>
      <c r="W34" s="138">
        <v>9</v>
      </c>
      <c r="X34" s="24">
        <v>31</v>
      </c>
      <c r="Y34" s="148">
        <v>8</v>
      </c>
      <c r="Z34" s="144">
        <v>48</v>
      </c>
      <c r="AA34" s="138">
        <v>7</v>
      </c>
      <c r="AB34" s="24">
        <v>0</v>
      </c>
      <c r="AC34" s="148">
        <v>17</v>
      </c>
      <c r="AD34" s="144">
        <v>24</v>
      </c>
      <c r="AE34" s="138">
        <v>14</v>
      </c>
      <c r="AF34" s="24">
        <v>0</v>
      </c>
      <c r="AG34" s="148">
        <v>21</v>
      </c>
      <c r="AH34" s="144">
        <v>35</v>
      </c>
      <c r="AI34" s="138">
        <v>3</v>
      </c>
      <c r="AJ34" s="24">
        <v>0</v>
      </c>
      <c r="AK34" s="148">
        <v>2</v>
      </c>
      <c r="AL34" s="144">
        <v>5</v>
      </c>
      <c r="AM34" s="138">
        <v>1</v>
      </c>
      <c r="AN34" s="24">
        <v>0</v>
      </c>
      <c r="AO34" s="148">
        <v>17</v>
      </c>
      <c r="AP34" s="144">
        <v>18</v>
      </c>
      <c r="AQ34" s="138">
        <v>0</v>
      </c>
      <c r="AR34" s="24">
        <v>0</v>
      </c>
      <c r="AS34" s="148">
        <v>19</v>
      </c>
      <c r="AT34" s="144">
        <v>19</v>
      </c>
      <c r="AU34" s="138">
        <v>1</v>
      </c>
      <c r="AV34" s="24">
        <v>0</v>
      </c>
      <c r="AW34" s="148">
        <v>8</v>
      </c>
      <c r="AX34" s="144">
        <v>9</v>
      </c>
      <c r="AY34" s="138">
        <v>0</v>
      </c>
      <c r="AZ34" s="24">
        <v>2</v>
      </c>
      <c r="BA34" s="148">
        <v>2</v>
      </c>
      <c r="BB34" s="144">
        <v>4</v>
      </c>
      <c r="BC34" s="138">
        <v>6</v>
      </c>
      <c r="BD34" s="24">
        <v>0</v>
      </c>
      <c r="BE34" s="148">
        <v>0</v>
      </c>
      <c r="BF34" s="144">
        <v>6</v>
      </c>
    </row>
    <row r="35" spans="1:58" ht="18.75" x14ac:dyDescent="0.3">
      <c r="A35" s="3">
        <v>6241</v>
      </c>
      <c r="B35" s="411" t="s">
        <v>49</v>
      </c>
      <c r="C35" s="119">
        <v>25</v>
      </c>
      <c r="D35" s="119">
        <v>8</v>
      </c>
      <c r="E35" s="119">
        <v>70</v>
      </c>
      <c r="F35" s="163">
        <f t="shared" si="7"/>
        <v>103</v>
      </c>
      <c r="G35" s="431">
        <f t="shared" si="2"/>
        <v>29</v>
      </c>
      <c r="H35" s="426">
        <f t="shared" si="3"/>
        <v>9</v>
      </c>
      <c r="I35" s="432">
        <f t="shared" si="4"/>
        <v>75</v>
      </c>
      <c r="J35" s="421">
        <f t="shared" si="1"/>
        <v>113</v>
      </c>
      <c r="K35" s="138">
        <v>0</v>
      </c>
      <c r="L35" s="24">
        <v>2</v>
      </c>
      <c r="M35" s="148">
        <v>1</v>
      </c>
      <c r="N35" s="144">
        <v>3</v>
      </c>
      <c r="O35" s="138">
        <v>3</v>
      </c>
      <c r="P35" s="24">
        <v>2</v>
      </c>
      <c r="Q35" s="148">
        <v>1</v>
      </c>
      <c r="R35" s="144">
        <v>6</v>
      </c>
      <c r="S35" s="138">
        <v>5</v>
      </c>
      <c r="T35" s="24">
        <v>0</v>
      </c>
      <c r="U35" s="148">
        <v>0</v>
      </c>
      <c r="V35" s="144">
        <v>5</v>
      </c>
      <c r="W35" s="138">
        <v>2</v>
      </c>
      <c r="X35" s="24">
        <v>0</v>
      </c>
      <c r="Y35" s="148">
        <v>8</v>
      </c>
      <c r="Z35" s="144">
        <v>10</v>
      </c>
      <c r="AA35" s="138">
        <v>7</v>
      </c>
      <c r="AB35" s="24">
        <v>0</v>
      </c>
      <c r="AC35" s="148">
        <v>7</v>
      </c>
      <c r="AD35" s="144">
        <v>14</v>
      </c>
      <c r="AE35" s="138">
        <v>3</v>
      </c>
      <c r="AF35" s="24">
        <v>2</v>
      </c>
      <c r="AG35" s="148">
        <v>7</v>
      </c>
      <c r="AH35" s="144">
        <v>12</v>
      </c>
      <c r="AI35" s="138">
        <v>3</v>
      </c>
      <c r="AJ35" s="24">
        <v>1</v>
      </c>
      <c r="AK35" s="148">
        <v>4</v>
      </c>
      <c r="AL35" s="144">
        <v>8</v>
      </c>
      <c r="AM35" s="138">
        <v>0</v>
      </c>
      <c r="AN35" s="24">
        <v>0</v>
      </c>
      <c r="AO35" s="148">
        <v>8</v>
      </c>
      <c r="AP35" s="144">
        <v>8</v>
      </c>
      <c r="AQ35" s="138">
        <v>4</v>
      </c>
      <c r="AR35" s="24">
        <v>1</v>
      </c>
      <c r="AS35" s="148">
        <v>0</v>
      </c>
      <c r="AT35" s="144">
        <v>5</v>
      </c>
      <c r="AU35" s="138">
        <v>2</v>
      </c>
      <c r="AV35" s="24">
        <v>0</v>
      </c>
      <c r="AW35" s="148">
        <v>9</v>
      </c>
      <c r="AX35" s="144">
        <v>11</v>
      </c>
      <c r="AY35" s="138">
        <v>0</v>
      </c>
      <c r="AZ35" s="24">
        <v>1</v>
      </c>
      <c r="BA35" s="148">
        <v>9</v>
      </c>
      <c r="BB35" s="144">
        <v>10</v>
      </c>
      <c r="BC35" s="138">
        <v>0</v>
      </c>
      <c r="BD35" s="24">
        <v>0</v>
      </c>
      <c r="BE35" s="148">
        <v>21</v>
      </c>
      <c r="BF35" s="144">
        <v>21</v>
      </c>
    </row>
    <row r="36" spans="1:58" ht="18.75" x14ac:dyDescent="0.3">
      <c r="A36" s="3">
        <v>6242</v>
      </c>
      <c r="B36" s="411" t="s">
        <v>38</v>
      </c>
      <c r="C36" s="119">
        <v>22</v>
      </c>
      <c r="D36" s="119">
        <v>8</v>
      </c>
      <c r="E36" s="119">
        <v>6</v>
      </c>
      <c r="F36" s="163">
        <f t="shared" si="7"/>
        <v>36</v>
      </c>
      <c r="G36" s="431">
        <f t="shared" si="2"/>
        <v>25</v>
      </c>
      <c r="H36" s="426">
        <f t="shared" si="3"/>
        <v>167</v>
      </c>
      <c r="I36" s="432">
        <f t="shared" si="4"/>
        <v>235</v>
      </c>
      <c r="J36" s="421">
        <f t="shared" si="1"/>
        <v>427</v>
      </c>
      <c r="K36" s="138">
        <v>3</v>
      </c>
      <c r="L36" s="24">
        <v>0</v>
      </c>
      <c r="M36" s="148">
        <v>0</v>
      </c>
      <c r="N36" s="144">
        <v>3</v>
      </c>
      <c r="O36" s="138">
        <v>4</v>
      </c>
      <c r="P36" s="24">
        <v>2</v>
      </c>
      <c r="Q36" s="148">
        <v>4</v>
      </c>
      <c r="R36" s="144">
        <v>10</v>
      </c>
      <c r="S36" s="138">
        <v>0</v>
      </c>
      <c r="T36" s="24">
        <v>33</v>
      </c>
      <c r="U36" s="148">
        <v>4</v>
      </c>
      <c r="V36" s="144">
        <v>37</v>
      </c>
      <c r="W36" s="138">
        <v>3</v>
      </c>
      <c r="X36" s="24">
        <v>4</v>
      </c>
      <c r="Y36" s="148">
        <v>3</v>
      </c>
      <c r="Z36" s="144">
        <v>10</v>
      </c>
      <c r="AA36" s="138">
        <v>0</v>
      </c>
      <c r="AB36" s="24">
        <v>0</v>
      </c>
      <c r="AC36" s="148">
        <v>2</v>
      </c>
      <c r="AD36" s="144">
        <v>2</v>
      </c>
      <c r="AE36" s="138">
        <v>1</v>
      </c>
      <c r="AF36" s="24">
        <v>0</v>
      </c>
      <c r="AG36" s="148">
        <v>0</v>
      </c>
      <c r="AH36" s="144">
        <v>1</v>
      </c>
      <c r="AI36" s="138">
        <v>0</v>
      </c>
      <c r="AJ36" s="24">
        <v>17</v>
      </c>
      <c r="AK36" s="148">
        <v>64</v>
      </c>
      <c r="AL36" s="144">
        <v>81</v>
      </c>
      <c r="AM36" s="138">
        <v>0</v>
      </c>
      <c r="AN36" s="24">
        <v>25</v>
      </c>
      <c r="AO36" s="148">
        <v>29</v>
      </c>
      <c r="AP36" s="144">
        <v>54</v>
      </c>
      <c r="AQ36" s="138">
        <v>2</v>
      </c>
      <c r="AR36" s="24">
        <v>28</v>
      </c>
      <c r="AS36" s="148">
        <v>42</v>
      </c>
      <c r="AT36" s="144">
        <v>72</v>
      </c>
      <c r="AU36" s="138">
        <v>10</v>
      </c>
      <c r="AV36" s="24">
        <v>19</v>
      </c>
      <c r="AW36" s="148">
        <v>43</v>
      </c>
      <c r="AX36" s="144">
        <v>72</v>
      </c>
      <c r="AY36" s="138">
        <v>0</v>
      </c>
      <c r="AZ36" s="24">
        <v>19</v>
      </c>
      <c r="BA36" s="148">
        <v>25</v>
      </c>
      <c r="BB36" s="144">
        <v>44</v>
      </c>
      <c r="BC36" s="138">
        <v>2</v>
      </c>
      <c r="BD36" s="24">
        <v>20</v>
      </c>
      <c r="BE36" s="148">
        <v>19</v>
      </c>
      <c r="BF36" s="144">
        <v>41</v>
      </c>
    </row>
    <row r="37" spans="1:58" ht="18.75" x14ac:dyDescent="0.3">
      <c r="A37" s="3">
        <v>6248</v>
      </c>
      <c r="B37" s="453" t="s">
        <v>51</v>
      </c>
      <c r="C37" s="119">
        <v>54</v>
      </c>
      <c r="D37" s="119">
        <v>35</v>
      </c>
      <c r="E37" s="119">
        <v>65</v>
      </c>
      <c r="F37" s="163">
        <f t="shared" si="7"/>
        <v>154</v>
      </c>
      <c r="G37" s="431">
        <f t="shared" si="2"/>
        <v>131</v>
      </c>
      <c r="H37" s="426">
        <f t="shared" si="3"/>
        <v>61</v>
      </c>
      <c r="I37" s="432">
        <f t="shared" si="4"/>
        <v>67</v>
      </c>
      <c r="J37" s="421">
        <f t="shared" si="1"/>
        <v>259</v>
      </c>
      <c r="K37" s="138">
        <v>8</v>
      </c>
      <c r="L37" s="24">
        <v>3</v>
      </c>
      <c r="M37" s="148">
        <v>7</v>
      </c>
      <c r="N37" s="144">
        <v>18</v>
      </c>
      <c r="O37" s="138">
        <v>0</v>
      </c>
      <c r="P37" s="24">
        <v>12</v>
      </c>
      <c r="Q37" s="148">
        <v>23</v>
      </c>
      <c r="R37" s="144">
        <v>35</v>
      </c>
      <c r="S37" s="138">
        <v>29</v>
      </c>
      <c r="T37" s="24">
        <v>12</v>
      </c>
      <c r="U37" s="148">
        <v>20</v>
      </c>
      <c r="V37" s="144">
        <v>61</v>
      </c>
      <c r="W37" s="138">
        <v>12</v>
      </c>
      <c r="X37" s="24">
        <v>9</v>
      </c>
      <c r="Y37" s="148">
        <v>1</v>
      </c>
      <c r="Z37" s="144">
        <v>22</v>
      </c>
      <c r="AA37" s="138">
        <v>8</v>
      </c>
      <c r="AB37" s="24">
        <v>1</v>
      </c>
      <c r="AC37" s="148">
        <v>0</v>
      </c>
      <c r="AD37" s="144">
        <v>9</v>
      </c>
      <c r="AE37" s="138">
        <v>2</v>
      </c>
      <c r="AF37" s="24">
        <v>0</v>
      </c>
      <c r="AG37" s="148">
        <v>1</v>
      </c>
      <c r="AH37" s="144">
        <v>3</v>
      </c>
      <c r="AI37" s="138">
        <v>1</v>
      </c>
      <c r="AJ37" s="24">
        <v>0</v>
      </c>
      <c r="AK37" s="148">
        <v>0</v>
      </c>
      <c r="AL37" s="144">
        <v>1</v>
      </c>
      <c r="AM37" s="138">
        <v>0</v>
      </c>
      <c r="AN37" s="24">
        <v>0</v>
      </c>
      <c r="AO37" s="148">
        <v>0</v>
      </c>
      <c r="AP37" s="144">
        <v>0</v>
      </c>
      <c r="AQ37" s="138">
        <v>16</v>
      </c>
      <c r="AR37" s="24">
        <v>0</v>
      </c>
      <c r="AS37" s="148">
        <v>0</v>
      </c>
      <c r="AT37" s="144">
        <v>16</v>
      </c>
      <c r="AU37" s="138">
        <v>49</v>
      </c>
      <c r="AV37" s="24">
        <v>15</v>
      </c>
      <c r="AW37" s="148">
        <v>0</v>
      </c>
      <c r="AX37" s="144">
        <v>64</v>
      </c>
      <c r="AY37" s="138">
        <v>3</v>
      </c>
      <c r="AZ37" s="24">
        <v>9</v>
      </c>
      <c r="BA37" s="148">
        <v>0</v>
      </c>
      <c r="BB37" s="144">
        <v>12</v>
      </c>
      <c r="BC37" s="138">
        <v>3</v>
      </c>
      <c r="BD37" s="24">
        <v>0</v>
      </c>
      <c r="BE37" s="148">
        <v>15</v>
      </c>
      <c r="BF37" s="144">
        <v>18</v>
      </c>
    </row>
    <row r="38" spans="1:58" ht="18.75" x14ac:dyDescent="0.3">
      <c r="A38" s="3">
        <v>6249</v>
      </c>
      <c r="B38" s="457" t="s">
        <v>27</v>
      </c>
      <c r="C38" s="119">
        <v>27</v>
      </c>
      <c r="D38" s="119">
        <v>222</v>
      </c>
      <c r="E38" s="119">
        <v>1598</v>
      </c>
      <c r="F38" s="163">
        <f t="shared" si="7"/>
        <v>1847</v>
      </c>
      <c r="G38" s="431">
        <f t="shared" si="2"/>
        <v>96</v>
      </c>
      <c r="H38" s="426">
        <f t="shared" si="3"/>
        <v>259</v>
      </c>
      <c r="I38" s="432">
        <f t="shared" si="4"/>
        <v>1133</v>
      </c>
      <c r="J38" s="421">
        <f t="shared" si="1"/>
        <v>1488</v>
      </c>
      <c r="K38" s="138">
        <v>0</v>
      </c>
      <c r="L38" s="24">
        <v>0</v>
      </c>
      <c r="M38" s="148">
        <v>3</v>
      </c>
      <c r="N38" s="144">
        <v>3</v>
      </c>
      <c r="O38" s="138">
        <v>0</v>
      </c>
      <c r="P38" s="24">
        <v>21</v>
      </c>
      <c r="Q38" s="148">
        <v>29</v>
      </c>
      <c r="R38" s="144">
        <v>50</v>
      </c>
      <c r="S38" s="138">
        <v>2</v>
      </c>
      <c r="T38" s="24">
        <v>21</v>
      </c>
      <c r="U38" s="148">
        <v>25</v>
      </c>
      <c r="V38" s="144">
        <v>48</v>
      </c>
      <c r="W38" s="138">
        <v>1</v>
      </c>
      <c r="X38" s="24">
        <v>18</v>
      </c>
      <c r="Y38" s="148">
        <v>19</v>
      </c>
      <c r="Z38" s="144">
        <v>38</v>
      </c>
      <c r="AA38" s="138">
        <v>0</v>
      </c>
      <c r="AB38" s="24">
        <v>47</v>
      </c>
      <c r="AC38" s="148">
        <v>8</v>
      </c>
      <c r="AD38" s="144">
        <v>55</v>
      </c>
      <c r="AE38" s="138">
        <v>0</v>
      </c>
      <c r="AF38" s="24">
        <v>25</v>
      </c>
      <c r="AG38" s="148">
        <v>120</v>
      </c>
      <c r="AH38" s="144">
        <v>145</v>
      </c>
      <c r="AI38" s="138">
        <v>1</v>
      </c>
      <c r="AJ38" s="24">
        <v>22</v>
      </c>
      <c r="AK38" s="148">
        <v>13</v>
      </c>
      <c r="AL38" s="144">
        <v>36</v>
      </c>
      <c r="AM38" s="138">
        <v>0</v>
      </c>
      <c r="AN38" s="24">
        <v>28</v>
      </c>
      <c r="AO38" s="148">
        <v>15</v>
      </c>
      <c r="AP38" s="144">
        <v>43</v>
      </c>
      <c r="AQ38" s="138">
        <v>4</v>
      </c>
      <c r="AR38" s="24">
        <v>54</v>
      </c>
      <c r="AS38" s="148">
        <v>1</v>
      </c>
      <c r="AT38" s="144">
        <v>59</v>
      </c>
      <c r="AU38" s="138">
        <v>7</v>
      </c>
      <c r="AV38" s="24">
        <v>18</v>
      </c>
      <c r="AW38" s="148">
        <v>17</v>
      </c>
      <c r="AX38" s="144">
        <v>42</v>
      </c>
      <c r="AY38" s="138">
        <v>10</v>
      </c>
      <c r="AZ38" s="24">
        <v>5</v>
      </c>
      <c r="BA38" s="148">
        <v>41</v>
      </c>
      <c r="BB38" s="144">
        <v>56</v>
      </c>
      <c r="BC38" s="138">
        <v>71</v>
      </c>
      <c r="BD38" s="24">
        <v>0</v>
      </c>
      <c r="BE38" s="148">
        <v>842</v>
      </c>
      <c r="BF38" s="144">
        <v>913</v>
      </c>
    </row>
    <row r="39" spans="1:58" ht="18.75" x14ac:dyDescent="0.3">
      <c r="A39" s="3">
        <v>6250</v>
      </c>
      <c r="B39" s="453" t="s">
        <v>17</v>
      </c>
      <c r="C39" s="119">
        <v>10</v>
      </c>
      <c r="D39" s="119">
        <v>6</v>
      </c>
      <c r="E39" s="119">
        <v>107</v>
      </c>
      <c r="F39" s="163">
        <f t="shared" si="7"/>
        <v>123</v>
      </c>
      <c r="G39" s="431">
        <f t="shared" si="2"/>
        <v>11</v>
      </c>
      <c r="H39" s="426">
        <f t="shared" si="3"/>
        <v>6</v>
      </c>
      <c r="I39" s="432">
        <f t="shared" si="4"/>
        <v>170</v>
      </c>
      <c r="J39" s="421">
        <f t="shared" si="1"/>
        <v>187</v>
      </c>
      <c r="K39" s="138">
        <v>0</v>
      </c>
      <c r="L39" s="24">
        <v>0</v>
      </c>
      <c r="M39" s="148">
        <v>0</v>
      </c>
      <c r="N39" s="144">
        <v>0</v>
      </c>
      <c r="O39" s="138">
        <v>0</v>
      </c>
      <c r="P39" s="24">
        <v>0</v>
      </c>
      <c r="Q39" s="148">
        <v>1</v>
      </c>
      <c r="R39" s="144">
        <v>1</v>
      </c>
      <c r="S39" s="138">
        <v>3</v>
      </c>
      <c r="T39" s="24">
        <v>2</v>
      </c>
      <c r="U39" s="148">
        <v>3</v>
      </c>
      <c r="V39" s="144">
        <v>8</v>
      </c>
      <c r="W39" s="138">
        <v>1</v>
      </c>
      <c r="X39" s="24">
        <v>0</v>
      </c>
      <c r="Y39" s="148">
        <v>1</v>
      </c>
      <c r="Z39" s="144">
        <v>2</v>
      </c>
      <c r="AA39" s="138">
        <v>1</v>
      </c>
      <c r="AB39" s="24">
        <v>0</v>
      </c>
      <c r="AC39" s="148">
        <v>0</v>
      </c>
      <c r="AD39" s="144">
        <v>1</v>
      </c>
      <c r="AE39" s="138">
        <v>0</v>
      </c>
      <c r="AF39" s="24">
        <v>0</v>
      </c>
      <c r="AG39" s="148">
        <v>0</v>
      </c>
      <c r="AH39" s="144">
        <v>0</v>
      </c>
      <c r="AI39" s="138">
        <v>0</v>
      </c>
      <c r="AJ39" s="24">
        <v>0</v>
      </c>
      <c r="AK39" s="148">
        <v>0</v>
      </c>
      <c r="AL39" s="144">
        <v>0</v>
      </c>
      <c r="AM39" s="138">
        <v>1</v>
      </c>
      <c r="AN39" s="24">
        <v>0</v>
      </c>
      <c r="AO39" s="148">
        <v>0</v>
      </c>
      <c r="AP39" s="144">
        <v>1</v>
      </c>
      <c r="AQ39" s="138">
        <v>0</v>
      </c>
      <c r="AR39" s="24">
        <v>0</v>
      </c>
      <c r="AS39" s="148">
        <v>1</v>
      </c>
      <c r="AT39" s="144">
        <v>1</v>
      </c>
      <c r="AU39" s="138">
        <v>1</v>
      </c>
      <c r="AV39" s="24">
        <v>4</v>
      </c>
      <c r="AW39" s="148">
        <v>2</v>
      </c>
      <c r="AX39" s="144">
        <v>7</v>
      </c>
      <c r="AY39" s="138">
        <v>0</v>
      </c>
      <c r="AZ39" s="24">
        <v>0</v>
      </c>
      <c r="BA39" s="148">
        <v>134</v>
      </c>
      <c r="BB39" s="144">
        <v>134</v>
      </c>
      <c r="BC39" s="138">
        <v>4</v>
      </c>
      <c r="BD39" s="24">
        <v>0</v>
      </c>
      <c r="BE39" s="148">
        <v>28</v>
      </c>
      <c r="BF39" s="144">
        <v>32</v>
      </c>
    </row>
    <row r="40" spans="1:58" ht="18.75" x14ac:dyDescent="0.3">
      <c r="A40" s="3">
        <v>6253</v>
      </c>
      <c r="B40" s="457" t="s">
        <v>18</v>
      </c>
      <c r="C40" s="119">
        <v>30</v>
      </c>
      <c r="D40" s="119">
        <v>33</v>
      </c>
      <c r="E40" s="119">
        <v>283</v>
      </c>
      <c r="F40" s="163">
        <f t="shared" si="7"/>
        <v>346</v>
      </c>
      <c r="G40" s="431">
        <f t="shared" si="2"/>
        <v>37</v>
      </c>
      <c r="H40" s="426">
        <f t="shared" si="3"/>
        <v>299</v>
      </c>
      <c r="I40" s="432">
        <f t="shared" si="4"/>
        <v>85</v>
      </c>
      <c r="J40" s="421">
        <f t="shared" si="1"/>
        <v>421</v>
      </c>
      <c r="K40" s="138">
        <v>1</v>
      </c>
      <c r="L40" s="24">
        <v>1</v>
      </c>
      <c r="M40" s="148">
        <v>10</v>
      </c>
      <c r="N40" s="144">
        <v>12</v>
      </c>
      <c r="O40" s="138">
        <v>0</v>
      </c>
      <c r="P40" s="24">
        <v>0</v>
      </c>
      <c r="Q40" s="148">
        <v>9</v>
      </c>
      <c r="R40" s="144">
        <v>9</v>
      </c>
      <c r="S40" s="138">
        <v>0</v>
      </c>
      <c r="T40" s="24">
        <v>0</v>
      </c>
      <c r="U40" s="148">
        <v>3</v>
      </c>
      <c r="V40" s="144">
        <v>3</v>
      </c>
      <c r="W40" s="138">
        <v>3</v>
      </c>
      <c r="X40" s="24">
        <v>67</v>
      </c>
      <c r="Y40" s="148">
        <v>5</v>
      </c>
      <c r="Z40" s="144">
        <v>75</v>
      </c>
      <c r="AA40" s="138">
        <v>8</v>
      </c>
      <c r="AB40" s="24">
        <v>67</v>
      </c>
      <c r="AC40" s="148">
        <v>4</v>
      </c>
      <c r="AD40" s="144">
        <v>79</v>
      </c>
      <c r="AE40" s="138">
        <v>13</v>
      </c>
      <c r="AF40" s="24">
        <v>72</v>
      </c>
      <c r="AG40" s="148">
        <v>0</v>
      </c>
      <c r="AH40" s="144">
        <v>85</v>
      </c>
      <c r="AI40" s="138">
        <v>4</v>
      </c>
      <c r="AJ40" s="24">
        <v>38</v>
      </c>
      <c r="AK40" s="148">
        <v>0</v>
      </c>
      <c r="AL40" s="144">
        <v>42</v>
      </c>
      <c r="AM40" s="138">
        <v>0</v>
      </c>
      <c r="AN40" s="24">
        <v>28</v>
      </c>
      <c r="AO40" s="148">
        <v>0</v>
      </c>
      <c r="AP40" s="144">
        <v>28</v>
      </c>
      <c r="AQ40" s="138">
        <v>0</v>
      </c>
      <c r="AR40" s="24">
        <v>25</v>
      </c>
      <c r="AS40" s="148">
        <v>0</v>
      </c>
      <c r="AT40" s="144">
        <v>25</v>
      </c>
      <c r="AU40" s="138">
        <v>0</v>
      </c>
      <c r="AV40" s="24">
        <v>0</v>
      </c>
      <c r="AW40" s="148">
        <v>3</v>
      </c>
      <c r="AX40" s="144">
        <v>3</v>
      </c>
      <c r="AY40" s="138">
        <v>1</v>
      </c>
      <c r="AZ40" s="24">
        <v>0</v>
      </c>
      <c r="BA40" s="148">
        <v>40</v>
      </c>
      <c r="BB40" s="144">
        <v>41</v>
      </c>
      <c r="BC40" s="138">
        <v>7</v>
      </c>
      <c r="BD40" s="24">
        <v>1</v>
      </c>
      <c r="BE40" s="148">
        <v>11</v>
      </c>
      <c r="BF40" s="144">
        <v>19</v>
      </c>
    </row>
    <row r="41" spans="1:58" ht="18.75" x14ac:dyDescent="0.3">
      <c r="A41" s="3">
        <v>6252</v>
      </c>
      <c r="B41" s="458" t="s">
        <v>33</v>
      </c>
      <c r="C41" s="125">
        <v>12</v>
      </c>
      <c r="D41" s="125">
        <v>12</v>
      </c>
      <c r="E41" s="125">
        <v>16</v>
      </c>
      <c r="F41" s="163">
        <f t="shared" si="7"/>
        <v>40</v>
      </c>
      <c r="G41" s="431">
        <f t="shared" si="2"/>
        <v>6</v>
      </c>
      <c r="H41" s="426">
        <f t="shared" si="3"/>
        <v>19</v>
      </c>
      <c r="I41" s="432">
        <f t="shared" si="4"/>
        <v>59</v>
      </c>
      <c r="J41" s="421">
        <f t="shared" si="1"/>
        <v>84</v>
      </c>
      <c r="K41" s="138">
        <v>0</v>
      </c>
      <c r="L41" s="24">
        <v>1</v>
      </c>
      <c r="M41" s="148">
        <v>0</v>
      </c>
      <c r="N41" s="144">
        <v>1</v>
      </c>
      <c r="O41" s="20">
        <v>0</v>
      </c>
      <c r="P41" s="14">
        <v>2</v>
      </c>
      <c r="Q41" s="149">
        <v>1</v>
      </c>
      <c r="R41" s="144">
        <v>3</v>
      </c>
      <c r="S41" s="138">
        <v>0</v>
      </c>
      <c r="T41" s="24">
        <v>0</v>
      </c>
      <c r="U41" s="148">
        <v>0</v>
      </c>
      <c r="V41" s="144">
        <v>0</v>
      </c>
      <c r="W41" s="138">
        <v>1</v>
      </c>
      <c r="X41" s="24">
        <v>7</v>
      </c>
      <c r="Y41" s="148">
        <v>1</v>
      </c>
      <c r="Z41" s="144">
        <v>9</v>
      </c>
      <c r="AA41" s="138">
        <v>5</v>
      </c>
      <c r="AB41" s="24">
        <v>1</v>
      </c>
      <c r="AC41" s="148">
        <v>7</v>
      </c>
      <c r="AD41" s="144">
        <v>13</v>
      </c>
      <c r="AE41" s="138">
        <v>0</v>
      </c>
      <c r="AF41" s="24">
        <v>2</v>
      </c>
      <c r="AG41" s="148">
        <v>8</v>
      </c>
      <c r="AH41" s="144">
        <v>10</v>
      </c>
      <c r="AI41" s="138">
        <v>0</v>
      </c>
      <c r="AJ41" s="24">
        <v>3</v>
      </c>
      <c r="AK41" s="148">
        <v>21</v>
      </c>
      <c r="AL41" s="144">
        <v>24</v>
      </c>
      <c r="AM41" s="138">
        <v>0</v>
      </c>
      <c r="AN41" s="24">
        <v>2</v>
      </c>
      <c r="AO41" s="148">
        <v>21</v>
      </c>
      <c r="AP41" s="144">
        <v>23</v>
      </c>
      <c r="AQ41" s="138">
        <v>0</v>
      </c>
      <c r="AR41" s="24">
        <v>0</v>
      </c>
      <c r="AS41" s="148">
        <v>0</v>
      </c>
      <c r="AT41" s="144">
        <v>0</v>
      </c>
      <c r="AU41" s="138">
        <v>0</v>
      </c>
      <c r="AV41" s="24">
        <v>1</v>
      </c>
      <c r="AW41" s="148">
        <v>0</v>
      </c>
      <c r="AX41" s="144">
        <v>1</v>
      </c>
      <c r="AY41" s="138">
        <v>0</v>
      </c>
      <c r="AZ41" s="24">
        <v>0</v>
      </c>
      <c r="BA41" s="148">
        <v>0</v>
      </c>
      <c r="BB41" s="144">
        <v>0</v>
      </c>
      <c r="BC41" s="138">
        <v>0</v>
      </c>
      <c r="BD41" s="24">
        <v>0</v>
      </c>
      <c r="BE41" s="148">
        <v>0</v>
      </c>
      <c r="BF41" s="144">
        <v>0</v>
      </c>
    </row>
    <row r="42" spans="1:58" ht="18.75" x14ac:dyDescent="0.3">
      <c r="A42" s="3">
        <v>6251</v>
      </c>
      <c r="B42" s="453" t="s">
        <v>32</v>
      </c>
      <c r="C42" s="119">
        <v>50</v>
      </c>
      <c r="D42" s="119">
        <v>7</v>
      </c>
      <c r="E42" s="119">
        <v>8</v>
      </c>
      <c r="F42" s="163">
        <f t="shared" si="7"/>
        <v>65</v>
      </c>
      <c r="G42" s="431">
        <f t="shared" si="2"/>
        <v>54</v>
      </c>
      <c r="H42" s="426">
        <f t="shared" si="3"/>
        <v>150</v>
      </c>
      <c r="I42" s="432">
        <f t="shared" si="4"/>
        <v>8</v>
      </c>
      <c r="J42" s="421">
        <f t="shared" si="1"/>
        <v>212</v>
      </c>
      <c r="K42" s="138">
        <v>0</v>
      </c>
      <c r="L42" s="24">
        <v>0</v>
      </c>
      <c r="M42" s="148">
        <v>0</v>
      </c>
      <c r="N42" s="144">
        <v>0</v>
      </c>
      <c r="O42" s="138">
        <v>0</v>
      </c>
      <c r="P42" s="24">
        <v>1</v>
      </c>
      <c r="Q42" s="148">
        <v>1</v>
      </c>
      <c r="R42" s="144">
        <v>2</v>
      </c>
      <c r="S42" s="138">
        <v>0</v>
      </c>
      <c r="T42" s="24">
        <v>0</v>
      </c>
      <c r="U42" s="148">
        <v>0</v>
      </c>
      <c r="V42" s="144">
        <v>0</v>
      </c>
      <c r="W42" s="138">
        <v>1</v>
      </c>
      <c r="X42" s="24">
        <v>3</v>
      </c>
      <c r="Y42" s="148">
        <v>3</v>
      </c>
      <c r="Z42" s="144">
        <v>7</v>
      </c>
      <c r="AA42" s="138">
        <v>0</v>
      </c>
      <c r="AB42" s="24">
        <v>0</v>
      </c>
      <c r="AC42" s="148">
        <v>2</v>
      </c>
      <c r="AD42" s="144">
        <v>2</v>
      </c>
      <c r="AE42" s="138">
        <v>1</v>
      </c>
      <c r="AF42" s="24">
        <v>0</v>
      </c>
      <c r="AG42" s="148">
        <v>0</v>
      </c>
      <c r="AH42" s="144">
        <v>1</v>
      </c>
      <c r="AI42" s="138">
        <v>0</v>
      </c>
      <c r="AJ42" s="24">
        <v>0</v>
      </c>
      <c r="AK42" s="148">
        <v>0</v>
      </c>
      <c r="AL42" s="144">
        <v>0</v>
      </c>
      <c r="AM42" s="138">
        <v>0</v>
      </c>
      <c r="AN42" s="24">
        <v>0</v>
      </c>
      <c r="AO42" s="148">
        <v>0</v>
      </c>
      <c r="AP42" s="144">
        <v>0</v>
      </c>
      <c r="AQ42" s="138">
        <v>0</v>
      </c>
      <c r="AR42" s="24">
        <v>23</v>
      </c>
      <c r="AS42" s="148">
        <v>0</v>
      </c>
      <c r="AT42" s="144">
        <v>23</v>
      </c>
      <c r="AU42" s="138">
        <v>0</v>
      </c>
      <c r="AV42" s="24">
        <v>49</v>
      </c>
      <c r="AW42" s="148">
        <v>0</v>
      </c>
      <c r="AX42" s="144">
        <v>49</v>
      </c>
      <c r="AY42" s="138">
        <v>0</v>
      </c>
      <c r="AZ42" s="24">
        <v>43</v>
      </c>
      <c r="BA42" s="148">
        <v>0</v>
      </c>
      <c r="BB42" s="144">
        <v>43</v>
      </c>
      <c r="BC42" s="138">
        <v>52</v>
      </c>
      <c r="BD42" s="24">
        <v>31</v>
      </c>
      <c r="BE42" s="148">
        <v>2</v>
      </c>
      <c r="BF42" s="144">
        <v>85</v>
      </c>
    </row>
    <row r="43" spans="1:58" ht="18.75" x14ac:dyDescent="0.3">
      <c r="A43" s="3">
        <v>26983</v>
      </c>
      <c r="B43" s="459" t="s">
        <v>22</v>
      </c>
      <c r="C43" s="166">
        <v>20</v>
      </c>
      <c r="D43" s="166">
        <v>19</v>
      </c>
      <c r="E43" s="166">
        <v>277</v>
      </c>
      <c r="F43" s="165">
        <f t="shared" si="7"/>
        <v>316</v>
      </c>
      <c r="G43" s="431">
        <f t="shared" si="2"/>
        <v>3</v>
      </c>
      <c r="H43" s="426">
        <f t="shared" si="3"/>
        <v>116</v>
      </c>
      <c r="I43" s="432">
        <f t="shared" si="4"/>
        <v>133</v>
      </c>
      <c r="J43" s="421">
        <f t="shared" si="1"/>
        <v>252</v>
      </c>
      <c r="K43" s="138">
        <v>0</v>
      </c>
      <c r="L43" s="24">
        <v>12</v>
      </c>
      <c r="M43" s="148">
        <v>20</v>
      </c>
      <c r="N43" s="144">
        <v>32</v>
      </c>
      <c r="O43" s="138">
        <v>1</v>
      </c>
      <c r="P43" s="24">
        <v>3</v>
      </c>
      <c r="Q43" s="148">
        <v>3</v>
      </c>
      <c r="R43" s="144">
        <v>7</v>
      </c>
      <c r="S43" s="138">
        <v>1</v>
      </c>
      <c r="T43" s="24">
        <v>1</v>
      </c>
      <c r="U43" s="148">
        <v>10</v>
      </c>
      <c r="V43" s="144">
        <v>12</v>
      </c>
      <c r="W43" s="138">
        <v>0</v>
      </c>
      <c r="X43" s="24">
        <v>1</v>
      </c>
      <c r="Y43" s="148">
        <v>11</v>
      </c>
      <c r="Z43" s="144">
        <v>12</v>
      </c>
      <c r="AA43" s="138">
        <v>1</v>
      </c>
      <c r="AB43" s="24">
        <v>0</v>
      </c>
      <c r="AC43" s="148">
        <v>5</v>
      </c>
      <c r="AD43" s="144">
        <v>6</v>
      </c>
      <c r="AE43" s="138">
        <v>0</v>
      </c>
      <c r="AF43" s="24">
        <v>1</v>
      </c>
      <c r="AG43" s="148">
        <v>9</v>
      </c>
      <c r="AH43" s="144">
        <v>10</v>
      </c>
      <c r="AI43" s="138">
        <v>0</v>
      </c>
      <c r="AJ43" s="24">
        <v>0</v>
      </c>
      <c r="AK43" s="148">
        <v>4</v>
      </c>
      <c r="AL43" s="144">
        <v>4</v>
      </c>
      <c r="AM43" s="138">
        <v>0</v>
      </c>
      <c r="AN43" s="24">
        <v>6</v>
      </c>
      <c r="AO43" s="148">
        <v>22</v>
      </c>
      <c r="AP43" s="144">
        <v>28</v>
      </c>
      <c r="AQ43" s="138">
        <v>0</v>
      </c>
      <c r="AR43" s="24">
        <v>53</v>
      </c>
      <c r="AS43" s="148">
        <v>18</v>
      </c>
      <c r="AT43" s="144">
        <v>71</v>
      </c>
      <c r="AU43" s="138">
        <v>0</v>
      </c>
      <c r="AV43" s="24">
        <v>25</v>
      </c>
      <c r="AW43" s="148">
        <v>15</v>
      </c>
      <c r="AX43" s="144">
        <v>40</v>
      </c>
      <c r="AY43" s="138">
        <v>0</v>
      </c>
      <c r="AZ43" s="24">
        <v>7</v>
      </c>
      <c r="BA43" s="148">
        <v>5</v>
      </c>
      <c r="BB43" s="144">
        <v>12</v>
      </c>
      <c r="BC43" s="138">
        <v>0</v>
      </c>
      <c r="BD43" s="24">
        <v>7</v>
      </c>
      <c r="BE43" s="148">
        <v>11</v>
      </c>
      <c r="BF43" s="144">
        <v>18</v>
      </c>
    </row>
    <row r="44" spans="1:58" ht="18.75" x14ac:dyDescent="0.3">
      <c r="A44" s="3">
        <v>29132</v>
      </c>
      <c r="B44" s="411" t="s">
        <v>45</v>
      </c>
      <c r="C44" s="166">
        <v>18</v>
      </c>
      <c r="D44" s="166">
        <v>168</v>
      </c>
      <c r="E44" s="166">
        <v>399</v>
      </c>
      <c r="F44" s="165">
        <f t="shared" si="7"/>
        <v>585</v>
      </c>
      <c r="G44" s="431">
        <f t="shared" si="2"/>
        <v>93</v>
      </c>
      <c r="H44" s="426">
        <f t="shared" si="3"/>
        <v>1543</v>
      </c>
      <c r="I44" s="432">
        <f t="shared" si="4"/>
        <v>1228</v>
      </c>
      <c r="J44" s="421">
        <f t="shared" si="1"/>
        <v>2864</v>
      </c>
      <c r="K44" s="138">
        <v>0</v>
      </c>
      <c r="L44" s="24">
        <v>2</v>
      </c>
      <c r="M44" s="148">
        <v>44</v>
      </c>
      <c r="N44" s="144">
        <v>46</v>
      </c>
      <c r="O44" s="138">
        <v>0</v>
      </c>
      <c r="P44" s="24">
        <v>14</v>
      </c>
      <c r="Q44" s="148">
        <v>74</v>
      </c>
      <c r="R44" s="144">
        <v>88</v>
      </c>
      <c r="S44" s="138">
        <v>0</v>
      </c>
      <c r="T44" s="24">
        <v>356</v>
      </c>
      <c r="U44" s="148">
        <v>42</v>
      </c>
      <c r="V44" s="144">
        <v>398</v>
      </c>
      <c r="W44" s="138">
        <v>0</v>
      </c>
      <c r="X44" s="24">
        <v>220</v>
      </c>
      <c r="Y44" s="148">
        <v>85</v>
      </c>
      <c r="Z44" s="144">
        <v>305</v>
      </c>
      <c r="AA44" s="138">
        <v>1</v>
      </c>
      <c r="AB44" s="24">
        <v>111</v>
      </c>
      <c r="AC44" s="148">
        <v>159</v>
      </c>
      <c r="AD44" s="144">
        <v>271</v>
      </c>
      <c r="AE44" s="138">
        <v>0</v>
      </c>
      <c r="AF44" s="24">
        <v>93</v>
      </c>
      <c r="AG44" s="148">
        <v>228</v>
      </c>
      <c r="AH44" s="144">
        <v>321</v>
      </c>
      <c r="AI44" s="138">
        <v>0</v>
      </c>
      <c r="AJ44" s="24">
        <v>123</v>
      </c>
      <c r="AK44" s="148">
        <v>128</v>
      </c>
      <c r="AL44" s="144">
        <v>251</v>
      </c>
      <c r="AM44" s="138">
        <v>4</v>
      </c>
      <c r="AN44" s="24">
        <v>126</v>
      </c>
      <c r="AO44" s="148">
        <v>123</v>
      </c>
      <c r="AP44" s="144">
        <v>253</v>
      </c>
      <c r="AQ44" s="138">
        <v>24</v>
      </c>
      <c r="AR44" s="24">
        <v>146</v>
      </c>
      <c r="AS44" s="148">
        <v>106</v>
      </c>
      <c r="AT44" s="144">
        <v>276</v>
      </c>
      <c r="AU44" s="138">
        <v>26</v>
      </c>
      <c r="AV44" s="24">
        <v>147</v>
      </c>
      <c r="AW44" s="148">
        <v>95</v>
      </c>
      <c r="AX44" s="144">
        <v>268</v>
      </c>
      <c r="AY44" s="138">
        <v>19</v>
      </c>
      <c r="AZ44" s="24">
        <v>118</v>
      </c>
      <c r="BA44" s="148">
        <v>86</v>
      </c>
      <c r="BB44" s="144">
        <v>223</v>
      </c>
      <c r="BC44" s="138">
        <v>19</v>
      </c>
      <c r="BD44" s="24">
        <v>87</v>
      </c>
      <c r="BE44" s="148">
        <v>58</v>
      </c>
      <c r="BF44" s="144">
        <v>164</v>
      </c>
    </row>
    <row r="45" spans="1:58" ht="19.5" thickBot="1" x14ac:dyDescent="0.35">
      <c r="A45" s="3">
        <v>31271</v>
      </c>
      <c r="B45" s="461" t="s">
        <v>43</v>
      </c>
      <c r="C45" s="164">
        <v>12</v>
      </c>
      <c r="D45" s="164">
        <v>48</v>
      </c>
      <c r="E45" s="164">
        <v>80</v>
      </c>
      <c r="F45" s="167">
        <f t="shared" si="7"/>
        <v>140</v>
      </c>
      <c r="G45" s="439">
        <f t="shared" si="2"/>
        <v>3</v>
      </c>
      <c r="H45" s="440">
        <f t="shared" si="3"/>
        <v>357</v>
      </c>
      <c r="I45" s="441">
        <f t="shared" si="4"/>
        <v>112</v>
      </c>
      <c r="J45" s="422">
        <f t="shared" si="1"/>
        <v>472</v>
      </c>
      <c r="K45" s="138">
        <v>1</v>
      </c>
      <c r="L45" s="24">
        <v>4</v>
      </c>
      <c r="M45" s="148">
        <v>4</v>
      </c>
      <c r="N45" s="145">
        <v>9</v>
      </c>
      <c r="O45" s="138">
        <v>0</v>
      </c>
      <c r="P45" s="24">
        <v>7</v>
      </c>
      <c r="Q45" s="148">
        <v>0</v>
      </c>
      <c r="R45" s="145">
        <v>7</v>
      </c>
      <c r="S45" s="138">
        <v>1</v>
      </c>
      <c r="T45" s="24">
        <v>39</v>
      </c>
      <c r="U45" s="148">
        <v>13</v>
      </c>
      <c r="V45" s="145">
        <v>53</v>
      </c>
      <c r="W45" s="138">
        <v>0</v>
      </c>
      <c r="X45" s="24">
        <v>67</v>
      </c>
      <c r="Y45" s="148">
        <v>19</v>
      </c>
      <c r="Z45" s="145">
        <v>86</v>
      </c>
      <c r="AA45" s="138">
        <v>0</v>
      </c>
      <c r="AB45" s="24">
        <v>34</v>
      </c>
      <c r="AC45" s="148">
        <v>0</v>
      </c>
      <c r="AD45" s="145">
        <v>34</v>
      </c>
      <c r="AE45" s="138">
        <v>0</v>
      </c>
      <c r="AF45" s="24">
        <v>31</v>
      </c>
      <c r="AG45" s="148">
        <v>12</v>
      </c>
      <c r="AH45" s="145">
        <v>43</v>
      </c>
      <c r="AI45" s="138">
        <v>0</v>
      </c>
      <c r="AJ45" s="24">
        <v>51</v>
      </c>
      <c r="AK45" s="148">
        <v>17</v>
      </c>
      <c r="AL45" s="145">
        <v>68</v>
      </c>
      <c r="AM45" s="138">
        <v>0</v>
      </c>
      <c r="AN45" s="24">
        <v>36</v>
      </c>
      <c r="AO45" s="148">
        <v>0</v>
      </c>
      <c r="AP45" s="145">
        <v>36</v>
      </c>
      <c r="AQ45" s="138">
        <v>0</v>
      </c>
      <c r="AR45" s="24">
        <v>22</v>
      </c>
      <c r="AS45" s="148">
        <v>9</v>
      </c>
      <c r="AT45" s="145">
        <v>31</v>
      </c>
      <c r="AU45" s="138">
        <v>0</v>
      </c>
      <c r="AV45" s="24">
        <v>34</v>
      </c>
      <c r="AW45" s="148">
        <v>12</v>
      </c>
      <c r="AX45" s="145">
        <v>46</v>
      </c>
      <c r="AY45" s="138">
        <v>1</v>
      </c>
      <c r="AZ45" s="24">
        <v>12</v>
      </c>
      <c r="BA45" s="148">
        <v>25</v>
      </c>
      <c r="BB45" s="145">
        <v>38</v>
      </c>
      <c r="BC45" s="138">
        <v>0</v>
      </c>
      <c r="BD45" s="24">
        <v>20</v>
      </c>
      <c r="BE45" s="148">
        <v>1</v>
      </c>
      <c r="BF45" s="145">
        <v>21</v>
      </c>
    </row>
    <row r="46" spans="1:58" ht="19.5" thickBot="1" x14ac:dyDescent="0.35">
      <c r="B46" s="19" t="s">
        <v>79</v>
      </c>
      <c r="C46" s="161">
        <f>SUM(C47:C63)</f>
        <v>1005</v>
      </c>
      <c r="D46" s="161">
        <f>SUM(D47:D63)</f>
        <v>2154</v>
      </c>
      <c r="E46" s="161">
        <f>SUM(E47:E63)</f>
        <v>3845</v>
      </c>
      <c r="F46" s="162">
        <f>SUM(F47:F63)</f>
        <v>7004</v>
      </c>
      <c r="G46" s="184">
        <f t="shared" si="2"/>
        <v>1033</v>
      </c>
      <c r="H46" s="185">
        <f t="shared" si="3"/>
        <v>3658</v>
      </c>
      <c r="I46" s="186">
        <f t="shared" si="4"/>
        <v>3653</v>
      </c>
      <c r="J46" s="423">
        <f t="shared" si="1"/>
        <v>8344</v>
      </c>
      <c r="K46" s="30">
        <v>47</v>
      </c>
      <c r="L46" s="28">
        <v>245</v>
      </c>
      <c r="M46" s="29">
        <v>70</v>
      </c>
      <c r="N46" s="33">
        <v>362</v>
      </c>
      <c r="O46" s="30">
        <v>106</v>
      </c>
      <c r="P46" s="28">
        <v>283</v>
      </c>
      <c r="Q46" s="29">
        <v>126</v>
      </c>
      <c r="R46" s="33">
        <v>515</v>
      </c>
      <c r="S46" s="28">
        <v>48</v>
      </c>
      <c r="T46" s="28">
        <v>467</v>
      </c>
      <c r="U46" s="29">
        <v>89</v>
      </c>
      <c r="V46" s="33">
        <v>604</v>
      </c>
      <c r="W46" s="28">
        <v>51</v>
      </c>
      <c r="X46" s="28">
        <v>259</v>
      </c>
      <c r="Y46" s="29">
        <v>120</v>
      </c>
      <c r="Z46" s="33">
        <v>430</v>
      </c>
      <c r="AA46" s="28">
        <v>47</v>
      </c>
      <c r="AB46" s="28">
        <v>282</v>
      </c>
      <c r="AC46" s="29">
        <v>129</v>
      </c>
      <c r="AD46" s="33">
        <v>458</v>
      </c>
      <c r="AE46" s="28">
        <v>49</v>
      </c>
      <c r="AF46" s="28">
        <v>366</v>
      </c>
      <c r="AG46" s="29">
        <v>161</v>
      </c>
      <c r="AH46" s="33">
        <v>576</v>
      </c>
      <c r="AI46" s="28">
        <v>48</v>
      </c>
      <c r="AJ46" s="28">
        <v>257</v>
      </c>
      <c r="AK46" s="29">
        <v>238</v>
      </c>
      <c r="AL46" s="33">
        <v>543</v>
      </c>
      <c r="AM46" s="28">
        <v>89</v>
      </c>
      <c r="AN46" s="28">
        <v>313</v>
      </c>
      <c r="AO46" s="29">
        <v>191</v>
      </c>
      <c r="AP46" s="33">
        <v>593</v>
      </c>
      <c r="AQ46" s="28">
        <v>68</v>
      </c>
      <c r="AR46" s="28">
        <v>347</v>
      </c>
      <c r="AS46" s="29">
        <v>249</v>
      </c>
      <c r="AT46" s="33">
        <v>664</v>
      </c>
      <c r="AU46" s="28">
        <v>99</v>
      </c>
      <c r="AV46" s="28">
        <v>165</v>
      </c>
      <c r="AW46" s="28">
        <v>353</v>
      </c>
      <c r="AX46" s="33">
        <v>617</v>
      </c>
      <c r="AY46" s="28">
        <v>127</v>
      </c>
      <c r="AZ46" s="28">
        <v>395</v>
      </c>
      <c r="BA46" s="29">
        <v>1228</v>
      </c>
      <c r="BB46" s="33">
        <v>1750</v>
      </c>
      <c r="BC46" s="28">
        <v>254</v>
      </c>
      <c r="BD46" s="28">
        <v>279</v>
      </c>
      <c r="BE46" s="29">
        <v>699</v>
      </c>
      <c r="BF46" s="33">
        <v>1232</v>
      </c>
    </row>
    <row r="47" spans="1:58" ht="18.75" x14ac:dyDescent="0.3">
      <c r="A47" s="3">
        <v>7314</v>
      </c>
      <c r="B47" s="459" t="s">
        <v>1</v>
      </c>
      <c r="C47" s="137">
        <v>42</v>
      </c>
      <c r="D47" s="137">
        <v>15</v>
      </c>
      <c r="E47" s="137">
        <v>27</v>
      </c>
      <c r="F47" s="163">
        <f t="shared" ref="F47:F61" si="8">SUM(C47:E47)</f>
        <v>84</v>
      </c>
      <c r="G47" s="436">
        <f t="shared" si="2"/>
        <v>53</v>
      </c>
      <c r="H47" s="437">
        <f t="shared" si="3"/>
        <v>19</v>
      </c>
      <c r="I47" s="438">
        <f t="shared" si="4"/>
        <v>17</v>
      </c>
      <c r="J47" s="420">
        <f t="shared" si="1"/>
        <v>89</v>
      </c>
      <c r="K47" s="138">
        <v>0</v>
      </c>
      <c r="L47" s="24">
        <v>0</v>
      </c>
      <c r="M47" s="148">
        <v>0</v>
      </c>
      <c r="N47" s="143">
        <v>0</v>
      </c>
      <c r="O47" s="139">
        <v>0</v>
      </c>
      <c r="P47" s="22">
        <v>0</v>
      </c>
      <c r="Q47" s="150">
        <v>0</v>
      </c>
      <c r="R47" s="143">
        <v>0</v>
      </c>
      <c r="S47" s="138">
        <v>0</v>
      </c>
      <c r="T47" s="24">
        <v>0</v>
      </c>
      <c r="U47" s="148">
        <v>0</v>
      </c>
      <c r="V47" s="143">
        <v>0</v>
      </c>
      <c r="W47" s="138">
        <v>3</v>
      </c>
      <c r="X47" s="24">
        <v>0</v>
      </c>
      <c r="Y47" s="148">
        <v>0</v>
      </c>
      <c r="Z47" s="143">
        <v>3</v>
      </c>
      <c r="AA47" s="138">
        <v>1</v>
      </c>
      <c r="AB47" s="24">
        <v>0</v>
      </c>
      <c r="AC47" s="148">
        <v>0</v>
      </c>
      <c r="AD47" s="143">
        <v>1</v>
      </c>
      <c r="AE47" s="138">
        <v>3</v>
      </c>
      <c r="AF47" s="24">
        <v>0</v>
      </c>
      <c r="AG47" s="148">
        <v>0</v>
      </c>
      <c r="AH47" s="143">
        <v>3</v>
      </c>
      <c r="AI47" s="138">
        <v>2</v>
      </c>
      <c r="AJ47" s="24">
        <v>19</v>
      </c>
      <c r="AK47" s="148">
        <v>0</v>
      </c>
      <c r="AL47" s="143">
        <v>21</v>
      </c>
      <c r="AM47" s="138">
        <v>10</v>
      </c>
      <c r="AN47" s="24">
        <v>0</v>
      </c>
      <c r="AO47" s="148">
        <v>0</v>
      </c>
      <c r="AP47" s="143">
        <v>10</v>
      </c>
      <c r="AQ47" s="138">
        <v>3</v>
      </c>
      <c r="AR47" s="24">
        <v>0</v>
      </c>
      <c r="AS47" s="148">
        <v>0</v>
      </c>
      <c r="AT47" s="143">
        <v>3</v>
      </c>
      <c r="AU47" s="138">
        <v>4</v>
      </c>
      <c r="AV47" s="24">
        <v>0</v>
      </c>
      <c r="AW47" s="148">
        <v>0</v>
      </c>
      <c r="AX47" s="143">
        <v>4</v>
      </c>
      <c r="AY47" s="138">
        <v>13</v>
      </c>
      <c r="AZ47" s="24">
        <v>0</v>
      </c>
      <c r="BA47" s="148">
        <v>0</v>
      </c>
      <c r="BB47" s="143">
        <v>13</v>
      </c>
      <c r="BC47" s="138">
        <v>14</v>
      </c>
      <c r="BD47" s="24">
        <v>0</v>
      </c>
      <c r="BE47" s="148">
        <v>17</v>
      </c>
      <c r="BF47" s="143">
        <v>31</v>
      </c>
    </row>
    <row r="48" spans="1:58" ht="18.75" x14ac:dyDescent="0.3">
      <c r="A48" s="3">
        <v>6266</v>
      </c>
      <c r="B48" s="18" t="s">
        <v>4</v>
      </c>
      <c r="C48" s="119">
        <v>108</v>
      </c>
      <c r="D48" s="119">
        <v>16</v>
      </c>
      <c r="E48" s="119">
        <v>57</v>
      </c>
      <c r="F48" s="163">
        <f t="shared" si="8"/>
        <v>181</v>
      </c>
      <c r="G48" s="431">
        <f t="shared" si="2"/>
        <v>125</v>
      </c>
      <c r="H48" s="426">
        <f t="shared" si="3"/>
        <v>19</v>
      </c>
      <c r="I48" s="432">
        <f t="shared" si="4"/>
        <v>79</v>
      </c>
      <c r="J48" s="421">
        <f t="shared" si="1"/>
        <v>223</v>
      </c>
      <c r="K48" s="138">
        <v>7</v>
      </c>
      <c r="L48" s="24">
        <v>1</v>
      </c>
      <c r="M48" s="148">
        <v>0</v>
      </c>
      <c r="N48" s="144">
        <v>8</v>
      </c>
      <c r="O48" s="138">
        <v>4</v>
      </c>
      <c r="P48" s="24">
        <v>0</v>
      </c>
      <c r="Q48" s="148">
        <v>2</v>
      </c>
      <c r="R48" s="144">
        <v>6</v>
      </c>
      <c r="S48" s="138">
        <v>2</v>
      </c>
      <c r="T48" s="24">
        <v>1</v>
      </c>
      <c r="U48" s="148">
        <v>1</v>
      </c>
      <c r="V48" s="144">
        <v>4</v>
      </c>
      <c r="W48" s="138">
        <v>1</v>
      </c>
      <c r="X48" s="24">
        <v>1</v>
      </c>
      <c r="Y48" s="148">
        <v>0</v>
      </c>
      <c r="Z48" s="144">
        <v>2</v>
      </c>
      <c r="AA48" s="138">
        <v>10</v>
      </c>
      <c r="AB48" s="24">
        <v>0</v>
      </c>
      <c r="AC48" s="148">
        <v>0</v>
      </c>
      <c r="AD48" s="144">
        <v>10</v>
      </c>
      <c r="AE48" s="138">
        <v>6</v>
      </c>
      <c r="AF48" s="24">
        <v>1</v>
      </c>
      <c r="AG48" s="148">
        <v>5</v>
      </c>
      <c r="AH48" s="144">
        <v>12</v>
      </c>
      <c r="AI48" s="138">
        <v>4</v>
      </c>
      <c r="AJ48" s="24">
        <v>1</v>
      </c>
      <c r="AK48" s="148">
        <v>3</v>
      </c>
      <c r="AL48" s="144">
        <v>8</v>
      </c>
      <c r="AM48" s="138">
        <v>1</v>
      </c>
      <c r="AN48" s="24">
        <v>10</v>
      </c>
      <c r="AO48" s="148">
        <v>4</v>
      </c>
      <c r="AP48" s="144">
        <v>15</v>
      </c>
      <c r="AQ48" s="138">
        <v>11</v>
      </c>
      <c r="AR48" s="24">
        <v>4</v>
      </c>
      <c r="AS48" s="148">
        <v>7</v>
      </c>
      <c r="AT48" s="144">
        <v>22</v>
      </c>
      <c r="AU48" s="138">
        <v>21</v>
      </c>
      <c r="AV48" s="24">
        <v>0</v>
      </c>
      <c r="AW48" s="148">
        <v>16</v>
      </c>
      <c r="AX48" s="144">
        <v>37</v>
      </c>
      <c r="AY48" s="138">
        <v>30</v>
      </c>
      <c r="AZ48" s="24">
        <v>0</v>
      </c>
      <c r="BA48" s="148">
        <v>35</v>
      </c>
      <c r="BB48" s="144">
        <v>65</v>
      </c>
      <c r="BC48" s="138">
        <v>28</v>
      </c>
      <c r="BD48" s="24">
        <v>0</v>
      </c>
      <c r="BE48" s="148">
        <v>6</v>
      </c>
      <c r="BF48" s="144">
        <v>34</v>
      </c>
    </row>
    <row r="49" spans="1:58" ht="18.75" x14ac:dyDescent="0.3">
      <c r="A49" s="3">
        <v>6264</v>
      </c>
      <c r="B49" s="460" t="s">
        <v>56</v>
      </c>
      <c r="C49" s="119">
        <v>73</v>
      </c>
      <c r="D49" s="119">
        <v>278</v>
      </c>
      <c r="E49" s="119">
        <v>32</v>
      </c>
      <c r="F49" s="163">
        <f t="shared" si="8"/>
        <v>383</v>
      </c>
      <c r="G49" s="431">
        <f t="shared" si="2"/>
        <v>67</v>
      </c>
      <c r="H49" s="426">
        <f t="shared" si="3"/>
        <v>445</v>
      </c>
      <c r="I49" s="432">
        <f t="shared" si="4"/>
        <v>37</v>
      </c>
      <c r="J49" s="421">
        <f t="shared" si="1"/>
        <v>549</v>
      </c>
      <c r="K49" s="138">
        <v>3</v>
      </c>
      <c r="L49" s="24">
        <v>0</v>
      </c>
      <c r="M49" s="148">
        <v>2</v>
      </c>
      <c r="N49" s="144">
        <v>5</v>
      </c>
      <c r="O49" s="138">
        <v>12</v>
      </c>
      <c r="P49" s="24">
        <v>44</v>
      </c>
      <c r="Q49" s="148">
        <v>0</v>
      </c>
      <c r="R49" s="144">
        <v>56</v>
      </c>
      <c r="S49" s="138">
        <v>4</v>
      </c>
      <c r="T49" s="24">
        <v>127</v>
      </c>
      <c r="U49" s="148">
        <v>1</v>
      </c>
      <c r="V49" s="144">
        <v>132</v>
      </c>
      <c r="W49" s="138">
        <v>3</v>
      </c>
      <c r="X49" s="24">
        <v>4</v>
      </c>
      <c r="Y49" s="148">
        <v>3</v>
      </c>
      <c r="Z49" s="144">
        <v>10</v>
      </c>
      <c r="AA49" s="138">
        <v>1</v>
      </c>
      <c r="AB49" s="24">
        <v>25</v>
      </c>
      <c r="AC49" s="148">
        <v>5</v>
      </c>
      <c r="AD49" s="144">
        <v>31</v>
      </c>
      <c r="AE49" s="138">
        <v>6</v>
      </c>
      <c r="AF49" s="24">
        <v>70</v>
      </c>
      <c r="AG49" s="148">
        <v>3</v>
      </c>
      <c r="AH49" s="144">
        <v>79</v>
      </c>
      <c r="AI49" s="138">
        <v>4</v>
      </c>
      <c r="AJ49" s="24">
        <v>20</v>
      </c>
      <c r="AK49" s="148">
        <v>3</v>
      </c>
      <c r="AL49" s="144">
        <v>27</v>
      </c>
      <c r="AM49" s="138">
        <v>3</v>
      </c>
      <c r="AN49" s="24">
        <v>20</v>
      </c>
      <c r="AO49" s="148">
        <v>1</v>
      </c>
      <c r="AP49" s="144">
        <v>24</v>
      </c>
      <c r="AQ49" s="138">
        <v>1</v>
      </c>
      <c r="AR49" s="24">
        <v>69</v>
      </c>
      <c r="AS49" s="148">
        <v>2</v>
      </c>
      <c r="AT49" s="144">
        <v>72</v>
      </c>
      <c r="AU49" s="138">
        <v>9</v>
      </c>
      <c r="AV49" s="24">
        <v>19</v>
      </c>
      <c r="AW49" s="148">
        <v>1</v>
      </c>
      <c r="AX49" s="144">
        <v>29</v>
      </c>
      <c r="AY49" s="138">
        <v>12</v>
      </c>
      <c r="AZ49" s="24">
        <v>35</v>
      </c>
      <c r="BA49" s="148">
        <v>9</v>
      </c>
      <c r="BB49" s="144">
        <v>56</v>
      </c>
      <c r="BC49" s="138">
        <v>9</v>
      </c>
      <c r="BD49" s="24">
        <v>12</v>
      </c>
      <c r="BE49" s="148">
        <v>7</v>
      </c>
      <c r="BF49" s="144">
        <v>28</v>
      </c>
    </row>
    <row r="50" spans="1:58" ht="18.75" x14ac:dyDescent="0.3">
      <c r="A50" s="3">
        <v>6267</v>
      </c>
      <c r="B50" s="411" t="s">
        <v>35</v>
      </c>
      <c r="C50" s="119">
        <v>87</v>
      </c>
      <c r="D50" s="119">
        <v>160</v>
      </c>
      <c r="E50" s="119">
        <v>150</v>
      </c>
      <c r="F50" s="163">
        <f t="shared" si="8"/>
        <v>397</v>
      </c>
      <c r="G50" s="431">
        <f t="shared" si="2"/>
        <v>99</v>
      </c>
      <c r="H50" s="426">
        <f t="shared" si="3"/>
        <v>224</v>
      </c>
      <c r="I50" s="432">
        <f t="shared" si="4"/>
        <v>179</v>
      </c>
      <c r="J50" s="421">
        <f t="shared" si="1"/>
        <v>502</v>
      </c>
      <c r="K50" s="138">
        <v>1</v>
      </c>
      <c r="L50" s="24">
        <v>56</v>
      </c>
      <c r="M50" s="148">
        <v>0</v>
      </c>
      <c r="N50" s="144">
        <v>57</v>
      </c>
      <c r="O50" s="138">
        <v>0</v>
      </c>
      <c r="P50" s="24">
        <v>47</v>
      </c>
      <c r="Q50" s="148">
        <v>0</v>
      </c>
      <c r="R50" s="144">
        <v>47</v>
      </c>
      <c r="S50" s="138">
        <v>0</v>
      </c>
      <c r="T50" s="24">
        <v>47</v>
      </c>
      <c r="U50" s="148">
        <v>0</v>
      </c>
      <c r="V50" s="144">
        <v>47</v>
      </c>
      <c r="W50" s="138">
        <v>4</v>
      </c>
      <c r="X50" s="24">
        <v>5</v>
      </c>
      <c r="Y50" s="148">
        <v>19</v>
      </c>
      <c r="Z50" s="144">
        <v>28</v>
      </c>
      <c r="AA50" s="138">
        <v>7</v>
      </c>
      <c r="AB50" s="24">
        <v>1</v>
      </c>
      <c r="AC50" s="148">
        <v>39</v>
      </c>
      <c r="AD50" s="144">
        <v>47</v>
      </c>
      <c r="AE50" s="138">
        <v>1</v>
      </c>
      <c r="AF50" s="24">
        <v>2</v>
      </c>
      <c r="AG50" s="148">
        <v>23</v>
      </c>
      <c r="AH50" s="144">
        <v>26</v>
      </c>
      <c r="AI50" s="138">
        <v>5</v>
      </c>
      <c r="AJ50" s="24">
        <v>0</v>
      </c>
      <c r="AK50" s="148">
        <v>0</v>
      </c>
      <c r="AL50" s="144">
        <v>5</v>
      </c>
      <c r="AM50" s="138">
        <v>3</v>
      </c>
      <c r="AN50" s="24">
        <v>1</v>
      </c>
      <c r="AO50" s="148">
        <v>0</v>
      </c>
      <c r="AP50" s="144">
        <v>4</v>
      </c>
      <c r="AQ50" s="138">
        <v>3</v>
      </c>
      <c r="AR50" s="24">
        <v>30</v>
      </c>
      <c r="AS50" s="148">
        <v>0</v>
      </c>
      <c r="AT50" s="144">
        <v>33</v>
      </c>
      <c r="AU50" s="138">
        <v>14</v>
      </c>
      <c r="AV50" s="24">
        <v>10</v>
      </c>
      <c r="AW50" s="148">
        <v>15</v>
      </c>
      <c r="AX50" s="144">
        <v>39</v>
      </c>
      <c r="AY50" s="138">
        <v>39</v>
      </c>
      <c r="AZ50" s="24">
        <v>24</v>
      </c>
      <c r="BA50" s="148">
        <v>34</v>
      </c>
      <c r="BB50" s="144">
        <v>97</v>
      </c>
      <c r="BC50" s="138">
        <v>22</v>
      </c>
      <c r="BD50" s="24">
        <v>1</v>
      </c>
      <c r="BE50" s="148">
        <v>49</v>
      </c>
      <c r="BF50" s="144">
        <v>72</v>
      </c>
    </row>
    <row r="51" spans="1:58" ht="18.75" x14ac:dyDescent="0.3">
      <c r="A51" s="3">
        <v>6263</v>
      </c>
      <c r="B51" s="458" t="s">
        <v>55</v>
      </c>
      <c r="C51" s="119">
        <v>22</v>
      </c>
      <c r="D51" s="119">
        <v>8</v>
      </c>
      <c r="E51" s="119">
        <v>101</v>
      </c>
      <c r="F51" s="163">
        <f t="shared" si="8"/>
        <v>131</v>
      </c>
      <c r="G51" s="431">
        <f t="shared" si="2"/>
        <v>21</v>
      </c>
      <c r="H51" s="426">
        <f t="shared" si="3"/>
        <v>123</v>
      </c>
      <c r="I51" s="432">
        <f t="shared" si="4"/>
        <v>130</v>
      </c>
      <c r="J51" s="421">
        <f t="shared" si="1"/>
        <v>274</v>
      </c>
      <c r="K51" s="138">
        <v>4</v>
      </c>
      <c r="L51" s="24">
        <v>19</v>
      </c>
      <c r="M51" s="148">
        <v>0</v>
      </c>
      <c r="N51" s="144">
        <v>23</v>
      </c>
      <c r="O51" s="138">
        <v>11</v>
      </c>
      <c r="P51" s="24">
        <v>1</v>
      </c>
      <c r="Q51" s="148">
        <v>1</v>
      </c>
      <c r="R51" s="144">
        <v>13</v>
      </c>
      <c r="S51" s="138">
        <v>3</v>
      </c>
      <c r="T51" s="24">
        <v>1</v>
      </c>
      <c r="U51" s="148">
        <v>0</v>
      </c>
      <c r="V51" s="144">
        <v>4</v>
      </c>
      <c r="W51" s="138">
        <v>2</v>
      </c>
      <c r="X51" s="24">
        <v>5</v>
      </c>
      <c r="Y51" s="148">
        <v>1</v>
      </c>
      <c r="Z51" s="144">
        <v>8</v>
      </c>
      <c r="AA51" s="138">
        <v>0</v>
      </c>
      <c r="AB51" s="24">
        <v>94</v>
      </c>
      <c r="AC51" s="148">
        <v>0</v>
      </c>
      <c r="AD51" s="144">
        <v>94</v>
      </c>
      <c r="AE51" s="138">
        <v>0</v>
      </c>
      <c r="AF51" s="24">
        <v>0</v>
      </c>
      <c r="AG51" s="148">
        <v>0</v>
      </c>
      <c r="AH51" s="144">
        <v>0</v>
      </c>
      <c r="AI51" s="138">
        <v>0</v>
      </c>
      <c r="AJ51" s="24">
        <v>0</v>
      </c>
      <c r="AK51" s="148">
        <v>0</v>
      </c>
      <c r="AL51" s="144">
        <v>0</v>
      </c>
      <c r="AM51" s="138">
        <v>0</v>
      </c>
      <c r="AN51" s="24">
        <v>0</v>
      </c>
      <c r="AO51" s="148">
        <v>7</v>
      </c>
      <c r="AP51" s="144">
        <v>7</v>
      </c>
      <c r="AQ51" s="138">
        <v>0</v>
      </c>
      <c r="AR51" s="24">
        <v>0</v>
      </c>
      <c r="AS51" s="148">
        <v>0</v>
      </c>
      <c r="AT51" s="144">
        <v>0</v>
      </c>
      <c r="AU51" s="138">
        <v>0</v>
      </c>
      <c r="AV51" s="24">
        <v>0</v>
      </c>
      <c r="AW51" s="148">
        <v>0</v>
      </c>
      <c r="AX51" s="144">
        <v>0</v>
      </c>
      <c r="AY51" s="138">
        <v>0</v>
      </c>
      <c r="AZ51" s="24">
        <v>0</v>
      </c>
      <c r="BA51" s="148">
        <v>36</v>
      </c>
      <c r="BB51" s="144">
        <v>36</v>
      </c>
      <c r="BC51" s="138">
        <v>1</v>
      </c>
      <c r="BD51" s="24">
        <v>3</v>
      </c>
      <c r="BE51" s="148">
        <v>85</v>
      </c>
      <c r="BF51" s="144">
        <v>89</v>
      </c>
    </row>
    <row r="52" spans="1:58" ht="18.75" x14ac:dyDescent="0.3">
      <c r="A52" s="3">
        <v>6257</v>
      </c>
      <c r="B52" s="453" t="s">
        <v>36</v>
      </c>
      <c r="C52" s="119">
        <v>15</v>
      </c>
      <c r="D52" s="119">
        <v>10</v>
      </c>
      <c r="E52" s="119">
        <v>296</v>
      </c>
      <c r="F52" s="163">
        <f t="shared" si="8"/>
        <v>321</v>
      </c>
      <c r="G52" s="431">
        <f t="shared" si="2"/>
        <v>23</v>
      </c>
      <c r="H52" s="426">
        <f t="shared" si="3"/>
        <v>15</v>
      </c>
      <c r="I52" s="432">
        <f t="shared" si="4"/>
        <v>325</v>
      </c>
      <c r="J52" s="421">
        <f t="shared" si="1"/>
        <v>363</v>
      </c>
      <c r="K52" s="138">
        <v>0</v>
      </c>
      <c r="L52" s="24">
        <v>0</v>
      </c>
      <c r="M52" s="148">
        <v>26</v>
      </c>
      <c r="N52" s="144">
        <v>26</v>
      </c>
      <c r="O52" s="138">
        <v>0</v>
      </c>
      <c r="P52" s="24">
        <v>0</v>
      </c>
      <c r="Q52" s="148">
        <v>17</v>
      </c>
      <c r="R52" s="144">
        <v>17</v>
      </c>
      <c r="S52" s="138">
        <v>0</v>
      </c>
      <c r="T52" s="24">
        <v>0</v>
      </c>
      <c r="U52" s="148">
        <v>21</v>
      </c>
      <c r="V52" s="144">
        <v>21</v>
      </c>
      <c r="W52" s="138">
        <v>2</v>
      </c>
      <c r="X52" s="24">
        <v>0</v>
      </c>
      <c r="Y52" s="148">
        <v>18</v>
      </c>
      <c r="Z52" s="144">
        <v>20</v>
      </c>
      <c r="AA52" s="138">
        <v>1</v>
      </c>
      <c r="AB52" s="24">
        <v>0</v>
      </c>
      <c r="AC52" s="148">
        <v>19</v>
      </c>
      <c r="AD52" s="144">
        <v>20</v>
      </c>
      <c r="AE52" s="138">
        <v>2</v>
      </c>
      <c r="AF52" s="24">
        <v>0</v>
      </c>
      <c r="AG52" s="148">
        <v>20</v>
      </c>
      <c r="AH52" s="144">
        <v>22</v>
      </c>
      <c r="AI52" s="138">
        <v>1</v>
      </c>
      <c r="AJ52" s="24">
        <v>0</v>
      </c>
      <c r="AK52" s="148">
        <v>20</v>
      </c>
      <c r="AL52" s="144">
        <v>21</v>
      </c>
      <c r="AM52" s="138">
        <v>4</v>
      </c>
      <c r="AN52" s="24">
        <v>0</v>
      </c>
      <c r="AO52" s="148">
        <v>21</v>
      </c>
      <c r="AP52" s="144">
        <v>25</v>
      </c>
      <c r="AQ52" s="138">
        <v>1</v>
      </c>
      <c r="AR52" s="24">
        <v>1</v>
      </c>
      <c r="AS52" s="148">
        <v>22</v>
      </c>
      <c r="AT52" s="144">
        <v>24</v>
      </c>
      <c r="AU52" s="138">
        <v>4</v>
      </c>
      <c r="AV52" s="24">
        <v>0</v>
      </c>
      <c r="AW52" s="148">
        <v>42</v>
      </c>
      <c r="AX52" s="144">
        <v>46</v>
      </c>
      <c r="AY52" s="138">
        <v>4</v>
      </c>
      <c r="AZ52" s="24">
        <v>14</v>
      </c>
      <c r="BA52" s="148">
        <v>51</v>
      </c>
      <c r="BB52" s="144">
        <v>69</v>
      </c>
      <c r="BC52" s="138">
        <v>4</v>
      </c>
      <c r="BD52" s="24">
        <v>0</v>
      </c>
      <c r="BE52" s="148">
        <v>48</v>
      </c>
      <c r="BF52" s="144">
        <v>52</v>
      </c>
    </row>
    <row r="53" spans="1:58" ht="18.75" x14ac:dyDescent="0.3">
      <c r="A53" s="3">
        <v>6262</v>
      </c>
      <c r="B53" s="457" t="s">
        <v>39</v>
      </c>
      <c r="C53" s="119">
        <v>104</v>
      </c>
      <c r="D53" s="119">
        <v>8</v>
      </c>
      <c r="E53" s="119">
        <v>89</v>
      </c>
      <c r="F53" s="163">
        <f t="shared" si="8"/>
        <v>201</v>
      </c>
      <c r="G53" s="431">
        <f t="shared" si="2"/>
        <v>82</v>
      </c>
      <c r="H53" s="426">
        <f t="shared" si="3"/>
        <v>9</v>
      </c>
      <c r="I53" s="432">
        <f t="shared" si="4"/>
        <v>172</v>
      </c>
      <c r="J53" s="421">
        <f t="shared" si="1"/>
        <v>263</v>
      </c>
      <c r="K53" s="138">
        <v>4</v>
      </c>
      <c r="L53" s="24">
        <v>0</v>
      </c>
      <c r="M53" s="148">
        <v>0</v>
      </c>
      <c r="N53" s="144">
        <v>4</v>
      </c>
      <c r="O53" s="138">
        <v>6</v>
      </c>
      <c r="P53" s="24">
        <v>0</v>
      </c>
      <c r="Q53" s="148">
        <v>0</v>
      </c>
      <c r="R53" s="144">
        <v>6</v>
      </c>
      <c r="S53" s="138">
        <v>0</v>
      </c>
      <c r="T53" s="24">
        <v>0</v>
      </c>
      <c r="U53" s="148">
        <v>0</v>
      </c>
      <c r="V53" s="144">
        <v>0</v>
      </c>
      <c r="W53" s="138">
        <v>3</v>
      </c>
      <c r="X53" s="24">
        <v>0</v>
      </c>
      <c r="Y53" s="148">
        <v>0</v>
      </c>
      <c r="Z53" s="144">
        <v>3</v>
      </c>
      <c r="AA53" s="138">
        <v>0</v>
      </c>
      <c r="AB53" s="24">
        <v>0</v>
      </c>
      <c r="AC53" s="148">
        <v>1</v>
      </c>
      <c r="AD53" s="144">
        <v>1</v>
      </c>
      <c r="AE53" s="138">
        <v>0</v>
      </c>
      <c r="AF53" s="24">
        <v>1</v>
      </c>
      <c r="AG53" s="148">
        <v>5</v>
      </c>
      <c r="AH53" s="144">
        <v>6</v>
      </c>
      <c r="AI53" s="138">
        <v>4</v>
      </c>
      <c r="AJ53" s="24">
        <v>2</v>
      </c>
      <c r="AK53" s="148">
        <v>2</v>
      </c>
      <c r="AL53" s="144">
        <v>8</v>
      </c>
      <c r="AM53" s="138">
        <v>7</v>
      </c>
      <c r="AN53" s="24">
        <v>0</v>
      </c>
      <c r="AO53" s="148">
        <v>0</v>
      </c>
      <c r="AP53" s="144">
        <v>7</v>
      </c>
      <c r="AQ53" s="138">
        <v>3</v>
      </c>
      <c r="AR53" s="24">
        <v>0</v>
      </c>
      <c r="AS53" s="148">
        <v>17</v>
      </c>
      <c r="AT53" s="144">
        <v>20</v>
      </c>
      <c r="AU53" s="138">
        <v>6</v>
      </c>
      <c r="AV53" s="24">
        <v>2</v>
      </c>
      <c r="AW53" s="148">
        <v>36</v>
      </c>
      <c r="AX53" s="144">
        <v>44</v>
      </c>
      <c r="AY53" s="138">
        <v>8</v>
      </c>
      <c r="AZ53" s="24">
        <v>3</v>
      </c>
      <c r="BA53" s="148">
        <v>75</v>
      </c>
      <c r="BB53" s="144">
        <v>86</v>
      </c>
      <c r="BC53" s="138">
        <v>41</v>
      </c>
      <c r="BD53" s="24">
        <v>1</v>
      </c>
      <c r="BE53" s="148">
        <v>36</v>
      </c>
      <c r="BF53" s="144">
        <v>78</v>
      </c>
    </row>
    <row r="54" spans="1:58" ht="18.75" x14ac:dyDescent="0.3">
      <c r="A54" s="3">
        <v>6268</v>
      </c>
      <c r="B54" s="457" t="s">
        <v>57</v>
      </c>
      <c r="C54" s="119">
        <v>27</v>
      </c>
      <c r="D54" s="119">
        <v>8</v>
      </c>
      <c r="E54" s="119">
        <v>55</v>
      </c>
      <c r="F54" s="163">
        <f t="shared" si="8"/>
        <v>90</v>
      </c>
      <c r="G54" s="431">
        <f t="shared" si="2"/>
        <v>28</v>
      </c>
      <c r="H54" s="426">
        <f t="shared" si="3"/>
        <v>17</v>
      </c>
      <c r="I54" s="432">
        <f t="shared" si="4"/>
        <v>54</v>
      </c>
      <c r="J54" s="421">
        <f t="shared" si="1"/>
        <v>99</v>
      </c>
      <c r="K54" s="138">
        <v>2</v>
      </c>
      <c r="L54" s="24">
        <v>2</v>
      </c>
      <c r="M54" s="148">
        <v>1</v>
      </c>
      <c r="N54" s="144">
        <v>5</v>
      </c>
      <c r="O54" s="138">
        <v>2</v>
      </c>
      <c r="P54" s="24">
        <v>1</v>
      </c>
      <c r="Q54" s="148">
        <v>17</v>
      </c>
      <c r="R54" s="144">
        <v>20</v>
      </c>
      <c r="S54" s="138">
        <v>0</v>
      </c>
      <c r="T54" s="24">
        <v>0</v>
      </c>
      <c r="U54" s="148">
        <v>3</v>
      </c>
      <c r="V54" s="144">
        <v>3</v>
      </c>
      <c r="W54" s="138">
        <v>0</v>
      </c>
      <c r="X54" s="24">
        <v>0</v>
      </c>
      <c r="Y54" s="148">
        <v>10</v>
      </c>
      <c r="Z54" s="144">
        <v>10</v>
      </c>
      <c r="AA54" s="138">
        <v>2</v>
      </c>
      <c r="AB54" s="24">
        <v>0</v>
      </c>
      <c r="AC54" s="148">
        <v>9</v>
      </c>
      <c r="AD54" s="144">
        <v>11</v>
      </c>
      <c r="AE54" s="138">
        <v>8</v>
      </c>
      <c r="AF54" s="24">
        <v>0</v>
      </c>
      <c r="AG54" s="148">
        <v>1</v>
      </c>
      <c r="AH54" s="144">
        <v>9</v>
      </c>
      <c r="AI54" s="138">
        <v>3</v>
      </c>
      <c r="AJ54" s="24">
        <v>0</v>
      </c>
      <c r="AK54" s="148">
        <v>0</v>
      </c>
      <c r="AL54" s="144">
        <v>3</v>
      </c>
      <c r="AM54" s="138">
        <v>5</v>
      </c>
      <c r="AN54" s="24">
        <v>0</v>
      </c>
      <c r="AO54" s="148">
        <v>0</v>
      </c>
      <c r="AP54" s="144">
        <v>5</v>
      </c>
      <c r="AQ54" s="138">
        <v>0</v>
      </c>
      <c r="AR54" s="24">
        <v>5</v>
      </c>
      <c r="AS54" s="148">
        <v>1</v>
      </c>
      <c r="AT54" s="144">
        <v>6</v>
      </c>
      <c r="AU54" s="138">
        <v>0</v>
      </c>
      <c r="AV54" s="24">
        <v>4</v>
      </c>
      <c r="AW54" s="148">
        <v>0</v>
      </c>
      <c r="AX54" s="144">
        <v>4</v>
      </c>
      <c r="AY54" s="138">
        <v>1</v>
      </c>
      <c r="AZ54" s="24">
        <v>3</v>
      </c>
      <c r="BA54" s="148">
        <v>2</v>
      </c>
      <c r="BB54" s="144">
        <v>6</v>
      </c>
      <c r="BC54" s="138">
        <v>5</v>
      </c>
      <c r="BD54" s="24">
        <v>2</v>
      </c>
      <c r="BE54" s="148">
        <v>10</v>
      </c>
      <c r="BF54" s="144">
        <v>17</v>
      </c>
    </row>
    <row r="55" spans="1:58" ht="18.75" x14ac:dyDescent="0.3">
      <c r="A55" s="3">
        <v>6255</v>
      </c>
      <c r="B55" s="453" t="s">
        <v>14</v>
      </c>
      <c r="C55" s="119">
        <v>53</v>
      </c>
      <c r="D55" s="119">
        <v>944</v>
      </c>
      <c r="E55" s="119">
        <v>38</v>
      </c>
      <c r="F55" s="163">
        <f t="shared" si="8"/>
        <v>1035</v>
      </c>
      <c r="G55" s="431">
        <f t="shared" si="2"/>
        <v>67</v>
      </c>
      <c r="H55" s="426">
        <f t="shared" si="3"/>
        <v>1074</v>
      </c>
      <c r="I55" s="432">
        <f t="shared" si="4"/>
        <v>40</v>
      </c>
      <c r="J55" s="421">
        <f t="shared" si="1"/>
        <v>1181</v>
      </c>
      <c r="K55" s="138">
        <v>2</v>
      </c>
      <c r="L55" s="24">
        <v>78</v>
      </c>
      <c r="M55" s="148">
        <v>0</v>
      </c>
      <c r="N55" s="144">
        <v>80</v>
      </c>
      <c r="O55" s="138">
        <v>0</v>
      </c>
      <c r="P55" s="24">
        <v>64</v>
      </c>
      <c r="Q55" s="148">
        <v>0</v>
      </c>
      <c r="R55" s="144">
        <v>64</v>
      </c>
      <c r="S55" s="138">
        <v>1</v>
      </c>
      <c r="T55" s="24">
        <v>99</v>
      </c>
      <c r="U55" s="148">
        <v>0</v>
      </c>
      <c r="V55" s="144">
        <v>100</v>
      </c>
      <c r="W55" s="138">
        <v>0</v>
      </c>
      <c r="X55" s="24">
        <v>65</v>
      </c>
      <c r="Y55" s="148">
        <v>0</v>
      </c>
      <c r="Z55" s="144">
        <v>65</v>
      </c>
      <c r="AA55" s="138">
        <v>1</v>
      </c>
      <c r="AB55" s="24">
        <v>48</v>
      </c>
      <c r="AC55" s="148">
        <v>0</v>
      </c>
      <c r="AD55" s="144">
        <v>49</v>
      </c>
      <c r="AE55" s="138">
        <v>3</v>
      </c>
      <c r="AF55" s="24">
        <v>131</v>
      </c>
      <c r="AG55" s="148">
        <v>7</v>
      </c>
      <c r="AH55" s="144">
        <v>141</v>
      </c>
      <c r="AI55" s="138">
        <v>2</v>
      </c>
      <c r="AJ55" s="24">
        <v>59</v>
      </c>
      <c r="AK55" s="148">
        <v>7</v>
      </c>
      <c r="AL55" s="144">
        <v>68</v>
      </c>
      <c r="AM55" s="138">
        <v>1</v>
      </c>
      <c r="AN55" s="24">
        <v>137</v>
      </c>
      <c r="AO55" s="148">
        <v>0</v>
      </c>
      <c r="AP55" s="144">
        <v>138</v>
      </c>
      <c r="AQ55" s="138">
        <v>0</v>
      </c>
      <c r="AR55" s="24">
        <v>136</v>
      </c>
      <c r="AS55" s="148">
        <v>0</v>
      </c>
      <c r="AT55" s="144">
        <v>136</v>
      </c>
      <c r="AU55" s="138">
        <v>4</v>
      </c>
      <c r="AV55" s="24">
        <v>39</v>
      </c>
      <c r="AW55" s="148">
        <v>0</v>
      </c>
      <c r="AX55" s="144">
        <v>43</v>
      </c>
      <c r="AY55" s="138">
        <v>6</v>
      </c>
      <c r="AZ55" s="24">
        <v>99</v>
      </c>
      <c r="BA55" s="148">
        <v>26</v>
      </c>
      <c r="BB55" s="144">
        <v>131</v>
      </c>
      <c r="BC55" s="138">
        <v>47</v>
      </c>
      <c r="BD55" s="24">
        <v>119</v>
      </c>
      <c r="BE55" s="148">
        <v>0</v>
      </c>
      <c r="BF55" s="144">
        <v>166</v>
      </c>
    </row>
    <row r="56" spans="1:58" ht="18.75" x14ac:dyDescent="0.3">
      <c r="A56" s="3">
        <v>6256</v>
      </c>
      <c r="B56" s="458" t="s">
        <v>52</v>
      </c>
      <c r="C56" s="119">
        <v>54</v>
      </c>
      <c r="D56" s="119">
        <v>467</v>
      </c>
      <c r="E56" s="119">
        <v>693</v>
      </c>
      <c r="F56" s="163">
        <f t="shared" si="8"/>
        <v>1214</v>
      </c>
      <c r="G56" s="431">
        <f t="shared" si="2"/>
        <v>125</v>
      </c>
      <c r="H56" s="426">
        <f t="shared" si="3"/>
        <v>845</v>
      </c>
      <c r="I56" s="432">
        <f t="shared" si="4"/>
        <v>663</v>
      </c>
      <c r="J56" s="421">
        <f t="shared" si="1"/>
        <v>1633</v>
      </c>
      <c r="K56" s="138">
        <v>13</v>
      </c>
      <c r="L56" s="24">
        <v>35</v>
      </c>
      <c r="M56" s="148">
        <v>16</v>
      </c>
      <c r="N56" s="144">
        <v>64</v>
      </c>
      <c r="O56" s="138">
        <v>44</v>
      </c>
      <c r="P56" s="24">
        <v>63</v>
      </c>
      <c r="Q56" s="148">
        <v>17</v>
      </c>
      <c r="R56" s="144">
        <v>124</v>
      </c>
      <c r="S56" s="138">
        <v>30</v>
      </c>
      <c r="T56" s="24">
        <v>105</v>
      </c>
      <c r="U56" s="148">
        <v>16</v>
      </c>
      <c r="V56" s="144">
        <v>151</v>
      </c>
      <c r="W56" s="138">
        <v>18</v>
      </c>
      <c r="X56" s="24">
        <v>89</v>
      </c>
      <c r="Y56" s="148">
        <v>35</v>
      </c>
      <c r="Z56" s="144">
        <v>142</v>
      </c>
      <c r="AA56" s="138">
        <v>5</v>
      </c>
      <c r="AB56" s="24">
        <v>87</v>
      </c>
      <c r="AC56" s="148">
        <v>28</v>
      </c>
      <c r="AD56" s="144">
        <v>120</v>
      </c>
      <c r="AE56" s="138">
        <v>1</v>
      </c>
      <c r="AF56" s="24">
        <v>86</v>
      </c>
      <c r="AG56" s="148">
        <v>12</v>
      </c>
      <c r="AH56" s="144">
        <v>99</v>
      </c>
      <c r="AI56" s="138">
        <v>4</v>
      </c>
      <c r="AJ56" s="24">
        <v>104</v>
      </c>
      <c r="AK56" s="148">
        <v>101</v>
      </c>
      <c r="AL56" s="144">
        <v>209</v>
      </c>
      <c r="AM56" s="138">
        <v>0</v>
      </c>
      <c r="AN56" s="24">
        <v>55</v>
      </c>
      <c r="AO56" s="148">
        <v>54</v>
      </c>
      <c r="AP56" s="144">
        <v>109</v>
      </c>
      <c r="AQ56" s="138">
        <v>0</v>
      </c>
      <c r="AR56" s="24">
        <v>43</v>
      </c>
      <c r="AS56" s="148">
        <v>113</v>
      </c>
      <c r="AT56" s="144">
        <v>156</v>
      </c>
      <c r="AU56" s="138">
        <v>3</v>
      </c>
      <c r="AV56" s="24">
        <v>54</v>
      </c>
      <c r="AW56" s="148">
        <v>75</v>
      </c>
      <c r="AX56" s="144">
        <v>132</v>
      </c>
      <c r="AY56" s="138">
        <v>1</v>
      </c>
      <c r="AZ56" s="24">
        <v>58</v>
      </c>
      <c r="BA56" s="148">
        <v>37</v>
      </c>
      <c r="BB56" s="144">
        <v>96</v>
      </c>
      <c r="BC56" s="138">
        <v>6</v>
      </c>
      <c r="BD56" s="24">
        <v>66</v>
      </c>
      <c r="BE56" s="148">
        <v>159</v>
      </c>
      <c r="BF56" s="144">
        <v>231</v>
      </c>
    </row>
    <row r="57" spans="1:58" ht="18.75" x14ac:dyDescent="0.3">
      <c r="A57" s="3">
        <v>6261</v>
      </c>
      <c r="B57" s="411" t="s">
        <v>54</v>
      </c>
      <c r="C57" s="119">
        <v>33</v>
      </c>
      <c r="D57" s="119">
        <v>152</v>
      </c>
      <c r="E57" s="119">
        <v>41</v>
      </c>
      <c r="F57" s="163">
        <f t="shared" si="8"/>
        <v>226</v>
      </c>
      <c r="G57" s="431">
        <f t="shared" si="2"/>
        <v>83</v>
      </c>
      <c r="H57" s="426">
        <f t="shared" si="3"/>
        <v>344</v>
      </c>
      <c r="I57" s="432">
        <f t="shared" si="4"/>
        <v>69</v>
      </c>
      <c r="J57" s="421">
        <f t="shared" si="1"/>
        <v>496</v>
      </c>
      <c r="K57" s="138">
        <v>1</v>
      </c>
      <c r="L57" s="24">
        <v>2</v>
      </c>
      <c r="M57" s="148">
        <v>0</v>
      </c>
      <c r="N57" s="144">
        <v>3</v>
      </c>
      <c r="O57" s="138">
        <v>0</v>
      </c>
      <c r="P57" s="24">
        <v>1</v>
      </c>
      <c r="Q57" s="148">
        <v>0</v>
      </c>
      <c r="R57" s="144">
        <v>1</v>
      </c>
      <c r="S57" s="138">
        <v>0</v>
      </c>
      <c r="T57" s="24">
        <v>14</v>
      </c>
      <c r="U57" s="148">
        <v>0</v>
      </c>
      <c r="V57" s="144">
        <v>14</v>
      </c>
      <c r="W57" s="138">
        <v>0</v>
      </c>
      <c r="X57" s="24">
        <v>38</v>
      </c>
      <c r="Y57" s="148">
        <v>0</v>
      </c>
      <c r="Z57" s="144">
        <v>38</v>
      </c>
      <c r="AA57" s="138">
        <v>2</v>
      </c>
      <c r="AB57" s="24">
        <v>26</v>
      </c>
      <c r="AC57" s="148">
        <v>3</v>
      </c>
      <c r="AD57" s="144">
        <v>31</v>
      </c>
      <c r="AE57" s="138">
        <v>8</v>
      </c>
      <c r="AF57" s="24">
        <v>25</v>
      </c>
      <c r="AG57" s="148">
        <v>0</v>
      </c>
      <c r="AH57" s="144">
        <v>33</v>
      </c>
      <c r="AI57" s="138">
        <v>12</v>
      </c>
      <c r="AJ57" s="24">
        <v>40</v>
      </c>
      <c r="AK57" s="148">
        <v>8</v>
      </c>
      <c r="AL57" s="144">
        <v>60</v>
      </c>
      <c r="AM57" s="138">
        <v>25</v>
      </c>
      <c r="AN57" s="24">
        <v>68</v>
      </c>
      <c r="AO57" s="148">
        <v>13</v>
      </c>
      <c r="AP57" s="144">
        <v>106</v>
      </c>
      <c r="AQ57" s="138">
        <v>26</v>
      </c>
      <c r="AR57" s="24">
        <v>42</v>
      </c>
      <c r="AS57" s="148">
        <v>17</v>
      </c>
      <c r="AT57" s="144">
        <v>85</v>
      </c>
      <c r="AU57" s="138">
        <v>8</v>
      </c>
      <c r="AV57" s="24">
        <v>32</v>
      </c>
      <c r="AW57" s="148">
        <v>11</v>
      </c>
      <c r="AX57" s="144">
        <v>51</v>
      </c>
      <c r="AY57" s="138">
        <v>1</v>
      </c>
      <c r="AZ57" s="24">
        <v>22</v>
      </c>
      <c r="BA57" s="148">
        <v>15</v>
      </c>
      <c r="BB57" s="144">
        <v>38</v>
      </c>
      <c r="BC57" s="138">
        <v>0</v>
      </c>
      <c r="BD57" s="24">
        <v>34</v>
      </c>
      <c r="BE57" s="148">
        <v>2</v>
      </c>
      <c r="BF57" s="144">
        <v>36</v>
      </c>
    </row>
    <row r="58" spans="1:58" ht="18.75" x14ac:dyDescent="0.3">
      <c r="A58" s="3">
        <v>6260</v>
      </c>
      <c r="B58" s="458" t="s">
        <v>25</v>
      </c>
      <c r="C58" s="119">
        <v>289</v>
      </c>
      <c r="D58" s="119">
        <v>35</v>
      </c>
      <c r="E58" s="119">
        <v>1411</v>
      </c>
      <c r="F58" s="163">
        <f t="shared" si="8"/>
        <v>1735</v>
      </c>
      <c r="G58" s="431">
        <f t="shared" si="2"/>
        <v>183</v>
      </c>
      <c r="H58" s="426">
        <f t="shared" si="3"/>
        <v>431</v>
      </c>
      <c r="I58" s="432">
        <f t="shared" si="4"/>
        <v>842</v>
      </c>
      <c r="J58" s="421">
        <f t="shared" si="1"/>
        <v>1456</v>
      </c>
      <c r="K58" s="138">
        <v>8</v>
      </c>
      <c r="L58" s="24">
        <v>27</v>
      </c>
      <c r="M58" s="148">
        <v>1</v>
      </c>
      <c r="N58" s="144">
        <v>36</v>
      </c>
      <c r="O58" s="138">
        <v>25</v>
      </c>
      <c r="P58" s="24">
        <v>59</v>
      </c>
      <c r="Q58" s="148">
        <v>29</v>
      </c>
      <c r="R58" s="144">
        <v>113</v>
      </c>
      <c r="S58" s="138">
        <v>8</v>
      </c>
      <c r="T58" s="24">
        <v>71</v>
      </c>
      <c r="U58" s="148">
        <v>14</v>
      </c>
      <c r="V58" s="144">
        <v>93</v>
      </c>
      <c r="W58" s="138">
        <v>15</v>
      </c>
      <c r="X58" s="24">
        <v>29</v>
      </c>
      <c r="Y58" s="148">
        <v>2</v>
      </c>
      <c r="Z58" s="144">
        <v>46</v>
      </c>
      <c r="AA58" s="138">
        <v>6</v>
      </c>
      <c r="AB58" s="24">
        <v>1</v>
      </c>
      <c r="AC58" s="148">
        <v>0</v>
      </c>
      <c r="AD58" s="144">
        <v>7</v>
      </c>
      <c r="AE58" s="138">
        <v>9</v>
      </c>
      <c r="AF58" s="24">
        <v>41</v>
      </c>
      <c r="AG58" s="148">
        <v>53</v>
      </c>
      <c r="AH58" s="144">
        <v>103</v>
      </c>
      <c r="AI58" s="138">
        <v>5</v>
      </c>
      <c r="AJ58" s="24">
        <v>5</v>
      </c>
      <c r="AK58" s="148">
        <v>60</v>
      </c>
      <c r="AL58" s="144">
        <v>70</v>
      </c>
      <c r="AM58" s="138">
        <v>17</v>
      </c>
      <c r="AN58" s="24">
        <v>18</v>
      </c>
      <c r="AO58" s="148">
        <v>45</v>
      </c>
      <c r="AP58" s="144">
        <v>80</v>
      </c>
      <c r="AQ58" s="138">
        <v>6</v>
      </c>
      <c r="AR58" s="24">
        <v>8</v>
      </c>
      <c r="AS58" s="148">
        <v>0</v>
      </c>
      <c r="AT58" s="144">
        <v>14</v>
      </c>
      <c r="AU58" s="138">
        <v>15</v>
      </c>
      <c r="AV58" s="24">
        <v>1</v>
      </c>
      <c r="AW58" s="148">
        <v>32</v>
      </c>
      <c r="AX58" s="144">
        <v>48</v>
      </c>
      <c r="AY58" s="138">
        <v>2</v>
      </c>
      <c r="AZ58" s="24">
        <v>130</v>
      </c>
      <c r="BA58" s="148">
        <v>349</v>
      </c>
      <c r="BB58" s="144">
        <v>481</v>
      </c>
      <c r="BC58" s="138">
        <v>67</v>
      </c>
      <c r="BD58" s="24">
        <v>41</v>
      </c>
      <c r="BE58" s="148">
        <v>257</v>
      </c>
      <c r="BF58" s="144">
        <v>365</v>
      </c>
    </row>
    <row r="59" spans="1:58" ht="18.75" x14ac:dyDescent="0.3">
      <c r="A59" s="3">
        <v>6238</v>
      </c>
      <c r="B59" s="411" t="s">
        <v>21</v>
      </c>
      <c r="C59" s="119">
        <v>20</v>
      </c>
      <c r="D59" s="119">
        <v>16</v>
      </c>
      <c r="E59" s="119">
        <v>348</v>
      </c>
      <c r="F59" s="163">
        <f t="shared" si="8"/>
        <v>384</v>
      </c>
      <c r="G59" s="431">
        <f t="shared" si="2"/>
        <v>45</v>
      </c>
      <c r="H59" s="426">
        <f t="shared" si="3"/>
        <v>24</v>
      </c>
      <c r="I59" s="432">
        <f t="shared" si="4"/>
        <v>519</v>
      </c>
      <c r="J59" s="421">
        <f t="shared" si="1"/>
        <v>588</v>
      </c>
      <c r="K59" s="138">
        <v>2</v>
      </c>
      <c r="L59" s="24">
        <v>21</v>
      </c>
      <c r="M59" s="148">
        <v>1</v>
      </c>
      <c r="N59" s="144">
        <v>24</v>
      </c>
      <c r="O59" s="138">
        <v>1</v>
      </c>
      <c r="P59" s="24">
        <v>0</v>
      </c>
      <c r="Q59" s="148">
        <v>0</v>
      </c>
      <c r="R59" s="144">
        <v>1</v>
      </c>
      <c r="S59" s="138">
        <v>0</v>
      </c>
      <c r="T59" s="24">
        <v>0</v>
      </c>
      <c r="U59" s="148">
        <v>0</v>
      </c>
      <c r="V59" s="144">
        <v>0</v>
      </c>
      <c r="W59" s="138">
        <v>0</v>
      </c>
      <c r="X59" s="24">
        <v>0</v>
      </c>
      <c r="Y59" s="148">
        <v>0</v>
      </c>
      <c r="Z59" s="144">
        <v>0</v>
      </c>
      <c r="AA59" s="138">
        <v>4</v>
      </c>
      <c r="AB59" s="24">
        <v>0</v>
      </c>
      <c r="AC59" s="148">
        <v>1</v>
      </c>
      <c r="AD59" s="144">
        <v>5</v>
      </c>
      <c r="AE59" s="138">
        <v>1</v>
      </c>
      <c r="AF59" s="24">
        <v>0</v>
      </c>
      <c r="AG59" s="148">
        <v>0</v>
      </c>
      <c r="AH59" s="144">
        <v>1</v>
      </c>
      <c r="AI59" s="138">
        <v>0</v>
      </c>
      <c r="AJ59" s="24">
        <v>0</v>
      </c>
      <c r="AK59" s="148">
        <v>4</v>
      </c>
      <c r="AL59" s="144">
        <v>4</v>
      </c>
      <c r="AM59" s="138">
        <v>9</v>
      </c>
      <c r="AN59" s="24">
        <v>0</v>
      </c>
      <c r="AO59" s="148">
        <v>0</v>
      </c>
      <c r="AP59" s="144">
        <v>9</v>
      </c>
      <c r="AQ59" s="138">
        <v>11</v>
      </c>
      <c r="AR59" s="24">
        <v>0</v>
      </c>
      <c r="AS59" s="148">
        <v>0</v>
      </c>
      <c r="AT59" s="144">
        <v>11</v>
      </c>
      <c r="AU59" s="138">
        <v>7</v>
      </c>
      <c r="AV59" s="24">
        <v>2</v>
      </c>
      <c r="AW59" s="148">
        <v>17</v>
      </c>
      <c r="AX59" s="144">
        <v>26</v>
      </c>
      <c r="AY59" s="138">
        <v>3</v>
      </c>
      <c r="AZ59" s="24">
        <v>1</v>
      </c>
      <c r="BA59" s="148">
        <v>496</v>
      </c>
      <c r="BB59" s="144">
        <v>500</v>
      </c>
      <c r="BC59" s="138">
        <v>7</v>
      </c>
      <c r="BD59" s="24">
        <v>0</v>
      </c>
      <c r="BE59" s="148">
        <v>0</v>
      </c>
      <c r="BF59" s="144">
        <v>7</v>
      </c>
    </row>
    <row r="60" spans="1:58" ht="18.75" x14ac:dyDescent="0.3">
      <c r="A60" s="3">
        <v>6259</v>
      </c>
      <c r="B60" s="458" t="s">
        <v>53</v>
      </c>
      <c r="C60" s="119">
        <v>32</v>
      </c>
      <c r="D60" s="119">
        <v>17</v>
      </c>
      <c r="E60" s="119">
        <v>181</v>
      </c>
      <c r="F60" s="163">
        <f t="shared" si="8"/>
        <v>230</v>
      </c>
      <c r="G60" s="431">
        <f t="shared" si="2"/>
        <v>21</v>
      </c>
      <c r="H60" s="426">
        <f t="shared" si="3"/>
        <v>24</v>
      </c>
      <c r="I60" s="432">
        <f t="shared" si="4"/>
        <v>208</v>
      </c>
      <c r="J60" s="421">
        <f t="shared" si="1"/>
        <v>253</v>
      </c>
      <c r="K60" s="138">
        <v>0</v>
      </c>
      <c r="L60" s="24">
        <v>3</v>
      </c>
      <c r="M60" s="148">
        <v>11</v>
      </c>
      <c r="N60" s="144">
        <v>14</v>
      </c>
      <c r="O60" s="138">
        <v>1</v>
      </c>
      <c r="P60" s="24">
        <v>1</v>
      </c>
      <c r="Q60" s="148">
        <v>28</v>
      </c>
      <c r="R60" s="144">
        <v>30</v>
      </c>
      <c r="S60" s="138">
        <v>0</v>
      </c>
      <c r="T60" s="24">
        <v>0</v>
      </c>
      <c r="U60" s="148">
        <v>22</v>
      </c>
      <c r="V60" s="144">
        <v>22</v>
      </c>
      <c r="W60" s="138">
        <v>0</v>
      </c>
      <c r="X60" s="24">
        <v>20</v>
      </c>
      <c r="Y60" s="148">
        <v>20</v>
      </c>
      <c r="Z60" s="144">
        <v>40</v>
      </c>
      <c r="AA60" s="138">
        <v>6</v>
      </c>
      <c r="AB60" s="24">
        <v>0</v>
      </c>
      <c r="AC60" s="148">
        <v>13</v>
      </c>
      <c r="AD60" s="144">
        <v>19</v>
      </c>
      <c r="AE60" s="138">
        <v>0</v>
      </c>
      <c r="AF60" s="24">
        <v>0</v>
      </c>
      <c r="AG60" s="148">
        <v>26</v>
      </c>
      <c r="AH60" s="144">
        <v>26</v>
      </c>
      <c r="AI60" s="138">
        <v>2</v>
      </c>
      <c r="AJ60" s="24">
        <v>0</v>
      </c>
      <c r="AK60" s="148">
        <v>19</v>
      </c>
      <c r="AL60" s="144">
        <v>21</v>
      </c>
      <c r="AM60" s="138">
        <v>2</v>
      </c>
      <c r="AN60" s="24">
        <v>0</v>
      </c>
      <c r="AO60" s="148">
        <v>16</v>
      </c>
      <c r="AP60" s="144">
        <v>18</v>
      </c>
      <c r="AQ60" s="138">
        <v>1</v>
      </c>
      <c r="AR60" s="24">
        <v>0</v>
      </c>
      <c r="AS60" s="148">
        <v>20</v>
      </c>
      <c r="AT60" s="144">
        <v>21</v>
      </c>
      <c r="AU60" s="138">
        <v>2</v>
      </c>
      <c r="AV60" s="24">
        <v>0</v>
      </c>
      <c r="AW60" s="148">
        <v>21</v>
      </c>
      <c r="AX60" s="144">
        <v>23</v>
      </c>
      <c r="AY60" s="138">
        <v>7</v>
      </c>
      <c r="AZ60" s="24">
        <v>0</v>
      </c>
      <c r="BA60" s="148">
        <v>4</v>
      </c>
      <c r="BB60" s="144">
        <v>11</v>
      </c>
      <c r="BC60" s="138">
        <v>0</v>
      </c>
      <c r="BD60" s="24">
        <v>0</v>
      </c>
      <c r="BE60" s="148">
        <v>8</v>
      </c>
      <c r="BF60" s="144">
        <v>8</v>
      </c>
    </row>
    <row r="61" spans="1:58" ht="19.5" thickBot="1" x14ac:dyDescent="0.35">
      <c r="A61" s="3">
        <v>6258</v>
      </c>
      <c r="B61" s="453" t="s">
        <v>20</v>
      </c>
      <c r="C61" s="189">
        <v>10</v>
      </c>
      <c r="D61" s="189">
        <v>14</v>
      </c>
      <c r="E61" s="189">
        <v>162</v>
      </c>
      <c r="F61" s="163">
        <f t="shared" si="8"/>
        <v>186</v>
      </c>
      <c r="G61" s="439">
        <f t="shared" si="2"/>
        <v>10</v>
      </c>
      <c r="H61" s="440">
        <f t="shared" si="3"/>
        <v>15</v>
      </c>
      <c r="I61" s="442">
        <f>M61+Q61+U61+Y61+AC61+AG61+AK61+AO61+AS61+AW61+BA61+BE61</f>
        <v>20</v>
      </c>
      <c r="J61" s="422">
        <f t="shared" si="1"/>
        <v>45</v>
      </c>
      <c r="K61" s="138">
        <v>0</v>
      </c>
      <c r="L61" s="24">
        <v>1</v>
      </c>
      <c r="M61" s="148">
        <v>0</v>
      </c>
      <c r="N61" s="145">
        <v>1</v>
      </c>
      <c r="O61" s="140">
        <v>0</v>
      </c>
      <c r="P61" s="34">
        <v>1</v>
      </c>
      <c r="Q61" s="151">
        <v>0</v>
      </c>
      <c r="R61" s="145">
        <v>1</v>
      </c>
      <c r="S61" s="397">
        <v>0</v>
      </c>
      <c r="T61" s="398">
        <v>0</v>
      </c>
      <c r="U61" s="399">
        <v>0</v>
      </c>
      <c r="V61" s="145">
        <v>0</v>
      </c>
      <c r="W61" s="397">
        <v>0</v>
      </c>
      <c r="X61" s="398">
        <v>0</v>
      </c>
      <c r="Y61" s="399">
        <v>1</v>
      </c>
      <c r="Z61" s="145">
        <v>1</v>
      </c>
      <c r="AA61" s="397">
        <v>1</v>
      </c>
      <c r="AB61" s="398">
        <v>0</v>
      </c>
      <c r="AC61" s="399">
        <v>0</v>
      </c>
      <c r="AD61" s="145">
        <v>1</v>
      </c>
      <c r="AE61" s="397">
        <v>0</v>
      </c>
      <c r="AF61" s="398">
        <v>6</v>
      </c>
      <c r="AG61" s="399">
        <v>0</v>
      </c>
      <c r="AH61" s="145">
        <v>6</v>
      </c>
      <c r="AI61" s="397">
        <v>0</v>
      </c>
      <c r="AJ61" s="398">
        <v>2</v>
      </c>
      <c r="AK61" s="399">
        <v>0</v>
      </c>
      <c r="AL61" s="145">
        <v>2</v>
      </c>
      <c r="AM61" s="397">
        <v>2</v>
      </c>
      <c r="AN61" s="398">
        <v>0</v>
      </c>
      <c r="AO61" s="399">
        <v>0</v>
      </c>
      <c r="AP61" s="145">
        <v>2</v>
      </c>
      <c r="AQ61" s="138">
        <v>2</v>
      </c>
      <c r="AR61" s="24">
        <v>4</v>
      </c>
      <c r="AS61" s="148">
        <v>0</v>
      </c>
      <c r="AT61" s="145">
        <v>6</v>
      </c>
      <c r="AU61" s="138">
        <v>2</v>
      </c>
      <c r="AV61" s="24">
        <v>0</v>
      </c>
      <c r="AW61" s="148">
        <v>2</v>
      </c>
      <c r="AX61" s="145">
        <v>4</v>
      </c>
      <c r="AY61" s="397">
        <v>0</v>
      </c>
      <c r="AZ61" s="398">
        <v>1</v>
      </c>
      <c r="BA61" s="399">
        <v>17</v>
      </c>
      <c r="BB61" s="145">
        <v>18</v>
      </c>
      <c r="BC61" s="397">
        <v>3</v>
      </c>
      <c r="BD61" s="398">
        <v>0</v>
      </c>
      <c r="BE61" s="399">
        <v>0</v>
      </c>
      <c r="BF61" s="145">
        <v>3</v>
      </c>
    </row>
    <row r="62" spans="1:58" ht="18.75" x14ac:dyDescent="0.3">
      <c r="A62" s="3">
        <v>29381</v>
      </c>
      <c r="B62" s="458" t="s">
        <v>46</v>
      </c>
      <c r="C62" s="168">
        <v>18</v>
      </c>
      <c r="D62" s="168">
        <v>0</v>
      </c>
      <c r="E62" s="168">
        <v>53</v>
      </c>
      <c r="F62" s="417">
        <f t="shared" ref="F62:F63" si="9">SUM(C62:E62)</f>
        <v>71</v>
      </c>
      <c r="G62" s="428">
        <f t="shared" si="2"/>
        <v>0</v>
      </c>
      <c r="H62" s="429">
        <f t="shared" si="3"/>
        <v>0</v>
      </c>
      <c r="I62" s="430">
        <f t="shared" si="4"/>
        <v>174</v>
      </c>
      <c r="J62" s="424">
        <f t="shared" si="1"/>
        <v>174</v>
      </c>
      <c r="K62" s="139" t="s">
        <v>221</v>
      </c>
      <c r="L62" s="22" t="s">
        <v>221</v>
      </c>
      <c r="M62" s="150">
        <v>8</v>
      </c>
      <c r="N62" s="141">
        <v>8</v>
      </c>
      <c r="O62" s="139" t="s">
        <v>221</v>
      </c>
      <c r="P62" s="22" t="s">
        <v>221</v>
      </c>
      <c r="Q62" s="150">
        <v>8</v>
      </c>
      <c r="R62" s="141">
        <v>8</v>
      </c>
      <c r="S62" s="21" t="s">
        <v>221</v>
      </c>
      <c r="T62" s="22" t="s">
        <v>221</v>
      </c>
      <c r="U62" s="150">
        <v>9</v>
      </c>
      <c r="V62" s="141">
        <v>9</v>
      </c>
      <c r="W62" s="21" t="s">
        <v>221</v>
      </c>
      <c r="X62" s="22" t="s">
        <v>221</v>
      </c>
      <c r="Y62" s="150">
        <v>8</v>
      </c>
      <c r="Z62" s="141">
        <v>8</v>
      </c>
      <c r="AA62" s="139" t="s">
        <v>221</v>
      </c>
      <c r="AB62" s="22" t="s">
        <v>221</v>
      </c>
      <c r="AC62" s="150">
        <v>8</v>
      </c>
      <c r="AD62" s="141">
        <v>8</v>
      </c>
      <c r="AE62" s="21" t="s">
        <v>221</v>
      </c>
      <c r="AF62" s="22" t="s">
        <v>221</v>
      </c>
      <c r="AG62" s="150">
        <v>4</v>
      </c>
      <c r="AH62" s="141">
        <v>4</v>
      </c>
      <c r="AI62" s="21" t="s">
        <v>221</v>
      </c>
      <c r="AJ62" s="22" t="s">
        <v>221</v>
      </c>
      <c r="AK62" s="150">
        <v>9</v>
      </c>
      <c r="AL62" s="141">
        <v>9</v>
      </c>
      <c r="AM62" s="21" t="s">
        <v>221</v>
      </c>
      <c r="AN62" s="22" t="s">
        <v>221</v>
      </c>
      <c r="AO62" s="150">
        <v>11</v>
      </c>
      <c r="AP62" s="141">
        <v>11</v>
      </c>
      <c r="AQ62" s="21" t="s">
        <v>221</v>
      </c>
      <c r="AR62" s="22" t="s">
        <v>221</v>
      </c>
      <c r="AS62" s="150">
        <v>31</v>
      </c>
      <c r="AT62" s="141">
        <v>31</v>
      </c>
      <c r="AU62" s="21" t="s">
        <v>221</v>
      </c>
      <c r="AV62" s="22" t="s">
        <v>221</v>
      </c>
      <c r="AW62" s="150">
        <v>44</v>
      </c>
      <c r="AX62" s="141">
        <v>44</v>
      </c>
      <c r="AY62" s="21" t="s">
        <v>221</v>
      </c>
      <c r="AZ62" s="22" t="s">
        <v>221</v>
      </c>
      <c r="BA62" s="150">
        <v>23</v>
      </c>
      <c r="BB62" s="141">
        <v>23</v>
      </c>
      <c r="BC62" s="139" t="s">
        <v>221</v>
      </c>
      <c r="BD62" s="22" t="s">
        <v>221</v>
      </c>
      <c r="BE62" s="150">
        <v>11</v>
      </c>
      <c r="BF62" s="141">
        <v>11</v>
      </c>
    </row>
    <row r="63" spans="1:58" ht="19.5" thickBot="1" x14ac:dyDescent="0.35">
      <c r="A63" s="3">
        <v>32158</v>
      </c>
      <c r="B63" s="462" t="s">
        <v>59</v>
      </c>
      <c r="C63" s="169">
        <v>18</v>
      </c>
      <c r="D63" s="169">
        <v>6</v>
      </c>
      <c r="E63" s="169">
        <v>111</v>
      </c>
      <c r="F63" s="418">
        <f t="shared" si="9"/>
        <v>135</v>
      </c>
      <c r="G63" s="433">
        <f t="shared" si="2"/>
        <v>1</v>
      </c>
      <c r="H63" s="434">
        <f t="shared" si="3"/>
        <v>30</v>
      </c>
      <c r="I63" s="435">
        <f t="shared" si="4"/>
        <v>125</v>
      </c>
      <c r="J63" s="425">
        <f t="shared" si="1"/>
        <v>156</v>
      </c>
      <c r="K63" s="140">
        <v>0</v>
      </c>
      <c r="L63" s="34">
        <v>0</v>
      </c>
      <c r="M63" s="151">
        <v>4</v>
      </c>
      <c r="N63" s="142">
        <v>4</v>
      </c>
      <c r="O63" s="140">
        <v>0</v>
      </c>
      <c r="P63" s="34">
        <v>1</v>
      </c>
      <c r="Q63" s="151">
        <v>7</v>
      </c>
      <c r="R63" s="142">
        <v>8</v>
      </c>
      <c r="S63" s="27">
        <v>0</v>
      </c>
      <c r="T63" s="34">
        <v>2</v>
      </c>
      <c r="U63" s="151">
        <v>2</v>
      </c>
      <c r="V63" s="142">
        <v>4</v>
      </c>
      <c r="W63" s="27">
        <v>0</v>
      </c>
      <c r="X63" s="34">
        <v>3</v>
      </c>
      <c r="Y63" s="151">
        <v>3</v>
      </c>
      <c r="Z63" s="142">
        <v>6</v>
      </c>
      <c r="AA63" s="140">
        <v>0</v>
      </c>
      <c r="AB63" s="34">
        <v>0</v>
      </c>
      <c r="AC63" s="151">
        <v>3</v>
      </c>
      <c r="AD63" s="142">
        <v>3</v>
      </c>
      <c r="AE63" s="27">
        <v>1</v>
      </c>
      <c r="AF63" s="34">
        <v>3</v>
      </c>
      <c r="AG63" s="151">
        <v>2</v>
      </c>
      <c r="AH63" s="142">
        <v>6</v>
      </c>
      <c r="AI63" s="27">
        <v>0</v>
      </c>
      <c r="AJ63" s="34">
        <v>5</v>
      </c>
      <c r="AK63" s="151">
        <v>2</v>
      </c>
      <c r="AL63" s="142">
        <v>7</v>
      </c>
      <c r="AM63" s="27">
        <v>0</v>
      </c>
      <c r="AN63" s="34">
        <v>4</v>
      </c>
      <c r="AO63" s="151">
        <v>19</v>
      </c>
      <c r="AP63" s="142">
        <v>23</v>
      </c>
      <c r="AQ63" s="27">
        <v>0</v>
      </c>
      <c r="AR63" s="34">
        <v>5</v>
      </c>
      <c r="AS63" s="151">
        <v>19</v>
      </c>
      <c r="AT63" s="142">
        <v>24</v>
      </c>
      <c r="AU63" s="27">
        <v>0</v>
      </c>
      <c r="AV63" s="34">
        <v>2</v>
      </c>
      <c r="AW63" s="151">
        <v>41</v>
      </c>
      <c r="AX63" s="142">
        <v>43</v>
      </c>
      <c r="AY63" s="27">
        <v>0</v>
      </c>
      <c r="AZ63" s="34">
        <v>5</v>
      </c>
      <c r="BA63" s="151">
        <v>19</v>
      </c>
      <c r="BB63" s="142">
        <v>24</v>
      </c>
      <c r="BC63" s="140">
        <v>0</v>
      </c>
      <c r="BD63" s="34">
        <v>0</v>
      </c>
      <c r="BE63" s="151">
        <v>4</v>
      </c>
      <c r="BF63" s="142">
        <v>4</v>
      </c>
    </row>
    <row r="64" spans="1:58" x14ac:dyDescent="0.25">
      <c r="C64" s="188"/>
      <c r="D64" s="187"/>
      <c r="E64" s="187"/>
      <c r="F64" s="187"/>
      <c r="G64" s="187"/>
      <c r="H64" s="187"/>
      <c r="I64" s="187"/>
    </row>
    <row r="65" spans="3:39" x14ac:dyDescent="0.25">
      <c r="C65" s="188"/>
      <c r="D65" s="187"/>
      <c r="E65" s="187"/>
      <c r="F65" s="187"/>
      <c r="G65" s="187"/>
      <c r="H65" s="187"/>
      <c r="I65" s="187"/>
    </row>
    <row r="69" spans="3:39" x14ac:dyDescent="0.25">
      <c r="AM69" t="s">
        <v>208</v>
      </c>
    </row>
  </sheetData>
  <mergeCells count="15">
    <mergeCell ref="AU7:AX7"/>
    <mergeCell ref="AY7:BB7"/>
    <mergeCell ref="BC7:BF7"/>
    <mergeCell ref="B7:B8"/>
    <mergeCell ref="C7:F7"/>
    <mergeCell ref="G7:J7"/>
    <mergeCell ref="K7:N7"/>
    <mergeCell ref="O7:R7"/>
    <mergeCell ref="S7:V7"/>
    <mergeCell ref="W7:Z7"/>
    <mergeCell ref="AA7:AD7"/>
    <mergeCell ref="AI7:AL7"/>
    <mergeCell ref="AM7:AP7"/>
    <mergeCell ref="AE7:AH7"/>
    <mergeCell ref="AQ7:AT7"/>
  </mergeCells>
  <conditionalFormatting sqref="G9:G63">
    <cfRule type="cellIs" dxfId="7" priority="7" operator="lessThan">
      <formula>$C9</formula>
    </cfRule>
    <cfRule type="cellIs" dxfId="6" priority="8" operator="greaterThanOrEqual">
      <formula>$C9</formula>
    </cfRule>
  </conditionalFormatting>
  <conditionalFormatting sqref="I9:I15 I17:I63">
    <cfRule type="cellIs" dxfId="5" priority="5" operator="lessThan">
      <formula>$E9</formula>
    </cfRule>
    <cfRule type="cellIs" dxfId="4" priority="6" operator="greaterThanOrEqual">
      <formula>$E9</formula>
    </cfRule>
  </conditionalFormatting>
  <conditionalFormatting sqref="H9:H63">
    <cfRule type="cellIs" dxfId="3" priority="3" operator="lessThan">
      <formula>$D9</formula>
    </cfRule>
    <cfRule type="cellIs" dxfId="2" priority="4" operator="greaterThanOrEqual">
      <formula>$D9</formula>
    </cfRule>
  </conditionalFormatting>
  <conditionalFormatting sqref="I16">
    <cfRule type="cellIs" dxfId="1" priority="1" operator="lessThan">
      <formula>$D16</formula>
    </cfRule>
    <cfRule type="cellIs" dxfId="0" priority="2" operator="greaterThanOrEqual">
      <formula>$D16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8"/>
  <sheetViews>
    <sheetView showGridLines="0" topLeftCell="A32" zoomScale="75" zoomScaleNormal="75" workbookViewId="0">
      <selection activeCell="B60" sqref="B60"/>
    </sheetView>
  </sheetViews>
  <sheetFormatPr baseColWidth="10" defaultRowHeight="15" x14ac:dyDescent="0.25"/>
  <cols>
    <col min="2" max="2" width="42.28515625" customWidth="1"/>
    <col min="3" max="3" width="5.85546875" style="3" bestFit="1" customWidth="1"/>
    <col min="4" max="4" width="5.5703125" style="3" customWidth="1"/>
    <col min="5" max="5" width="5.7109375" style="3" customWidth="1"/>
    <col min="6" max="6" width="6" style="3" customWidth="1"/>
    <col min="7" max="7" width="5.28515625" customWidth="1"/>
    <col min="8" max="8" width="5.140625" bestFit="1" customWidth="1"/>
    <col min="9" max="9" width="5.85546875" customWidth="1"/>
    <col min="10" max="10" width="6.28515625" customWidth="1"/>
    <col min="11" max="11" width="7" customWidth="1"/>
    <col min="12" max="12" width="6.28515625" style="3" customWidth="1"/>
    <col min="13" max="13" width="6.5703125" style="3" customWidth="1"/>
    <col min="14" max="15" width="6.85546875" style="3" customWidth="1"/>
  </cols>
  <sheetData>
    <row r="2" spans="1:15" ht="33" customHeight="1" x14ac:dyDescent="0.25">
      <c r="B2" s="483" t="s">
        <v>196</v>
      </c>
      <c r="C2" s="484"/>
      <c r="D2" s="484"/>
      <c r="E2" s="484"/>
      <c r="F2" s="484"/>
      <c r="G2" s="484"/>
      <c r="H2" s="484"/>
      <c r="I2" s="484"/>
      <c r="J2" s="484"/>
      <c r="K2" s="207"/>
    </row>
    <row r="4" spans="1:15" x14ac:dyDescent="0.25">
      <c r="B4" s="7" t="s">
        <v>67</v>
      </c>
      <c r="C4" s="6" t="s">
        <v>42</v>
      </c>
      <c r="D4" s="6" t="s">
        <v>63</v>
      </c>
      <c r="E4" s="6" t="s">
        <v>64</v>
      </c>
      <c r="F4" s="16" t="s">
        <v>65</v>
      </c>
      <c r="G4" s="16" t="s">
        <v>66</v>
      </c>
      <c r="H4" s="16" t="s">
        <v>203</v>
      </c>
      <c r="I4" s="16" t="s">
        <v>205</v>
      </c>
      <c r="J4" s="16" t="s">
        <v>206</v>
      </c>
      <c r="K4" s="16" t="s">
        <v>210</v>
      </c>
      <c r="L4" s="16" t="s">
        <v>213</v>
      </c>
      <c r="M4" s="16" t="s">
        <v>216</v>
      </c>
      <c r="N4" s="16" t="s">
        <v>209</v>
      </c>
      <c r="O4" s="16" t="s">
        <v>218</v>
      </c>
    </row>
    <row r="5" spans="1:15" x14ac:dyDescent="0.25">
      <c r="B5" s="13" t="s">
        <v>60</v>
      </c>
      <c r="C5" s="14">
        <f>SUM(D5:O5)</f>
        <v>7338</v>
      </c>
      <c r="D5" s="14">
        <f t="shared" ref="D5:K5" si="0">D6+D23+D42</f>
        <v>359</v>
      </c>
      <c r="E5" s="14">
        <f t="shared" si="0"/>
        <v>410</v>
      </c>
      <c r="F5" s="14">
        <f t="shared" si="0"/>
        <v>510</v>
      </c>
      <c r="G5" s="14">
        <f t="shared" si="0"/>
        <v>440</v>
      </c>
      <c r="H5" s="14">
        <f t="shared" si="0"/>
        <v>287</v>
      </c>
      <c r="I5" s="14">
        <f t="shared" si="0"/>
        <v>808</v>
      </c>
      <c r="J5" s="14">
        <f t="shared" si="0"/>
        <v>526</v>
      </c>
      <c r="K5" s="14">
        <f t="shared" si="0"/>
        <v>589</v>
      </c>
      <c r="L5" s="14">
        <f t="shared" ref="L5:O5" si="1">L6+L23+L42</f>
        <v>874</v>
      </c>
      <c r="M5" s="14">
        <f t="shared" si="1"/>
        <v>821</v>
      </c>
      <c r="N5" s="14">
        <f t="shared" si="1"/>
        <v>624</v>
      </c>
      <c r="O5" s="14">
        <f t="shared" si="1"/>
        <v>1090</v>
      </c>
    </row>
    <row r="6" spans="1:15" x14ac:dyDescent="0.25">
      <c r="B6" s="171" t="s">
        <v>2</v>
      </c>
      <c r="C6" s="127">
        <f>SUM(D6:O6)</f>
        <v>4879</v>
      </c>
      <c r="D6" s="448">
        <v>252</v>
      </c>
      <c r="E6" s="448">
        <v>240</v>
      </c>
      <c r="F6" s="448">
        <v>371</v>
      </c>
      <c r="G6" s="448">
        <v>295</v>
      </c>
      <c r="H6" s="448">
        <v>164</v>
      </c>
      <c r="I6" s="448">
        <v>655</v>
      </c>
      <c r="J6" s="448">
        <v>386</v>
      </c>
      <c r="K6" s="448">
        <v>368</v>
      </c>
      <c r="L6" s="448">
        <v>611</v>
      </c>
      <c r="M6" s="127">
        <v>473</v>
      </c>
      <c r="N6" s="127">
        <v>429</v>
      </c>
      <c r="O6" s="127">
        <v>635</v>
      </c>
    </row>
    <row r="7" spans="1:15" x14ac:dyDescent="0.25">
      <c r="A7">
        <v>6220</v>
      </c>
      <c r="B7" s="4" t="s">
        <v>24</v>
      </c>
      <c r="C7" s="14">
        <f>SUM(D7:O7)</f>
        <v>301</v>
      </c>
      <c r="D7" s="5">
        <v>26</v>
      </c>
      <c r="E7" s="5">
        <v>24</v>
      </c>
      <c r="F7" s="5">
        <v>46</v>
      </c>
      <c r="G7" s="5">
        <v>9</v>
      </c>
      <c r="H7" s="5">
        <v>25</v>
      </c>
      <c r="I7" s="5">
        <v>20</v>
      </c>
      <c r="J7" s="5">
        <v>1</v>
      </c>
      <c r="K7" s="5">
        <v>79</v>
      </c>
      <c r="L7" s="2">
        <v>71</v>
      </c>
      <c r="M7" s="2"/>
      <c r="N7" s="2"/>
      <c r="O7" s="2"/>
    </row>
    <row r="8" spans="1:15" x14ac:dyDescent="0.25">
      <c r="A8">
        <v>6221</v>
      </c>
      <c r="B8" s="4" t="s">
        <v>12</v>
      </c>
      <c r="C8" s="14">
        <f t="shared" ref="C8:C22" si="2">SUM(D8:O8)</f>
        <v>701</v>
      </c>
      <c r="D8" s="5">
        <v>34</v>
      </c>
      <c r="E8" s="5">
        <v>20</v>
      </c>
      <c r="F8" s="5">
        <v>51</v>
      </c>
      <c r="G8" s="5">
        <v>54</v>
      </c>
      <c r="H8" s="5">
        <v>19</v>
      </c>
      <c r="I8" s="5">
        <v>221</v>
      </c>
      <c r="J8" s="5">
        <v>81</v>
      </c>
      <c r="K8" s="5">
        <v>60</v>
      </c>
      <c r="L8" s="2">
        <v>139</v>
      </c>
      <c r="M8" s="2">
        <v>9</v>
      </c>
      <c r="N8" s="2">
        <v>2</v>
      </c>
      <c r="O8" s="2">
        <v>11</v>
      </c>
    </row>
    <row r="9" spans="1:15" x14ac:dyDescent="0.25">
      <c r="A9">
        <v>6226</v>
      </c>
      <c r="B9" s="4" t="s">
        <v>15</v>
      </c>
      <c r="C9" s="14">
        <f t="shared" si="2"/>
        <v>103</v>
      </c>
      <c r="D9" s="5">
        <v>7</v>
      </c>
      <c r="E9" s="5">
        <v>14</v>
      </c>
      <c r="F9" s="5">
        <v>10</v>
      </c>
      <c r="G9" s="5">
        <v>7</v>
      </c>
      <c r="H9" s="5">
        <v>5</v>
      </c>
      <c r="I9" s="5">
        <v>8</v>
      </c>
      <c r="J9" s="5">
        <v>17</v>
      </c>
      <c r="K9" s="5">
        <v>8</v>
      </c>
      <c r="L9" s="2">
        <v>7</v>
      </c>
      <c r="M9" s="2">
        <v>20</v>
      </c>
      <c r="N9" s="2"/>
      <c r="O9" s="2"/>
    </row>
    <row r="10" spans="1:15" x14ac:dyDescent="0.25">
      <c r="A10">
        <v>6227</v>
      </c>
      <c r="B10" s="4" t="s">
        <v>37</v>
      </c>
      <c r="C10" s="14">
        <f t="shared" si="2"/>
        <v>36</v>
      </c>
      <c r="D10" s="5">
        <v>4</v>
      </c>
      <c r="E10" s="5">
        <v>2</v>
      </c>
      <c r="F10" s="5"/>
      <c r="G10" s="5">
        <v>2</v>
      </c>
      <c r="H10" s="5"/>
      <c r="I10" s="5">
        <v>4</v>
      </c>
      <c r="J10" s="5">
        <v>2</v>
      </c>
      <c r="K10" s="5">
        <v>4</v>
      </c>
      <c r="L10" s="2"/>
      <c r="M10" s="2"/>
      <c r="N10" s="2">
        <v>7</v>
      </c>
      <c r="O10" s="2">
        <v>11</v>
      </c>
    </row>
    <row r="11" spans="1:15" x14ac:dyDescent="0.25">
      <c r="A11">
        <v>6225</v>
      </c>
      <c r="B11" s="4" t="s">
        <v>13</v>
      </c>
      <c r="C11" s="14">
        <f t="shared" si="2"/>
        <v>193</v>
      </c>
      <c r="D11" s="5">
        <v>12</v>
      </c>
      <c r="E11" s="5">
        <v>46</v>
      </c>
      <c r="F11" s="5">
        <v>14</v>
      </c>
      <c r="G11" s="5">
        <v>26</v>
      </c>
      <c r="H11" s="5">
        <v>2</v>
      </c>
      <c r="I11" s="5">
        <v>7</v>
      </c>
      <c r="J11" s="5">
        <v>2</v>
      </c>
      <c r="K11" s="5"/>
      <c r="L11" s="2">
        <v>3</v>
      </c>
      <c r="M11" s="2">
        <v>24</v>
      </c>
      <c r="N11" s="2">
        <v>47</v>
      </c>
      <c r="O11" s="2">
        <v>10</v>
      </c>
    </row>
    <row r="12" spans="1:15" x14ac:dyDescent="0.25">
      <c r="A12">
        <v>6223</v>
      </c>
      <c r="B12" s="4" t="s">
        <v>34</v>
      </c>
      <c r="C12" s="14">
        <f t="shared" si="2"/>
        <v>308</v>
      </c>
      <c r="D12" s="5">
        <v>4</v>
      </c>
      <c r="E12" s="5">
        <v>30</v>
      </c>
      <c r="F12" s="5">
        <v>35</v>
      </c>
      <c r="G12" s="5">
        <v>25</v>
      </c>
      <c r="H12" s="5">
        <v>5</v>
      </c>
      <c r="I12" s="5">
        <v>12</v>
      </c>
      <c r="J12" s="5">
        <v>26</v>
      </c>
      <c r="K12" s="5">
        <v>9</v>
      </c>
      <c r="L12" s="2">
        <v>16</v>
      </c>
      <c r="M12" s="2">
        <v>31</v>
      </c>
      <c r="N12" s="2">
        <v>100</v>
      </c>
      <c r="O12" s="2">
        <v>15</v>
      </c>
    </row>
    <row r="13" spans="1:15" x14ac:dyDescent="0.25">
      <c r="A13">
        <v>6222</v>
      </c>
      <c r="B13" s="4" t="s">
        <v>9</v>
      </c>
      <c r="C13" s="14">
        <f t="shared" si="2"/>
        <v>229</v>
      </c>
      <c r="D13" s="5">
        <v>6</v>
      </c>
      <c r="E13" s="5"/>
      <c r="F13" s="5">
        <v>2</v>
      </c>
      <c r="G13" s="5"/>
      <c r="H13" s="5">
        <v>22</v>
      </c>
      <c r="I13" s="5">
        <v>16</v>
      </c>
      <c r="J13" s="5">
        <v>40</v>
      </c>
      <c r="K13" s="5">
        <v>45</v>
      </c>
      <c r="L13" s="2">
        <v>52</v>
      </c>
      <c r="M13" s="2">
        <v>22</v>
      </c>
      <c r="N13" s="2">
        <v>18</v>
      </c>
      <c r="O13" s="2">
        <v>6</v>
      </c>
    </row>
    <row r="14" spans="1:15" x14ac:dyDescent="0.25">
      <c r="A14">
        <v>6224</v>
      </c>
      <c r="B14" s="4" t="s">
        <v>3</v>
      </c>
      <c r="C14" s="14">
        <f t="shared" si="2"/>
        <v>145</v>
      </c>
      <c r="D14" s="5">
        <v>2</v>
      </c>
      <c r="E14" s="5"/>
      <c r="F14" s="5"/>
      <c r="G14" s="5"/>
      <c r="H14" s="5"/>
      <c r="I14" s="5"/>
      <c r="J14" s="5"/>
      <c r="K14" s="5">
        <v>6</v>
      </c>
      <c r="L14" s="2">
        <v>32</v>
      </c>
      <c r="M14" s="2">
        <v>105</v>
      </c>
      <c r="N14" s="2"/>
      <c r="O14" s="2"/>
    </row>
    <row r="15" spans="1:15" x14ac:dyDescent="0.25">
      <c r="A15">
        <v>25474</v>
      </c>
      <c r="B15" s="4" t="s">
        <v>16</v>
      </c>
      <c r="C15" s="14">
        <f t="shared" si="2"/>
        <v>630</v>
      </c>
      <c r="D15" s="5">
        <v>54</v>
      </c>
      <c r="E15" s="5">
        <v>13</v>
      </c>
      <c r="F15" s="5"/>
      <c r="G15" s="5">
        <v>17</v>
      </c>
      <c r="H15" s="5">
        <v>11</v>
      </c>
      <c r="I15" s="5">
        <v>26</v>
      </c>
      <c r="J15" s="5">
        <v>77</v>
      </c>
      <c r="K15" s="5">
        <v>35</v>
      </c>
      <c r="L15" s="2">
        <v>74</v>
      </c>
      <c r="M15" s="2">
        <v>71</v>
      </c>
      <c r="N15" s="2">
        <v>90</v>
      </c>
      <c r="O15" s="2">
        <v>162</v>
      </c>
    </row>
    <row r="16" spans="1:15" x14ac:dyDescent="0.25">
      <c r="A16">
        <v>6235</v>
      </c>
      <c r="B16" s="4" t="s">
        <v>11</v>
      </c>
      <c r="C16" s="14">
        <f t="shared" si="2"/>
        <v>39</v>
      </c>
      <c r="D16" s="5"/>
      <c r="E16" s="5">
        <v>3</v>
      </c>
      <c r="F16" s="5">
        <v>3</v>
      </c>
      <c r="G16" s="5">
        <v>2</v>
      </c>
      <c r="H16" s="5"/>
      <c r="I16" s="5">
        <v>9</v>
      </c>
      <c r="J16" s="5">
        <v>3</v>
      </c>
      <c r="K16" s="5">
        <v>2</v>
      </c>
      <c r="L16" s="2">
        <v>2</v>
      </c>
      <c r="M16" s="2">
        <v>3</v>
      </c>
      <c r="N16" s="2">
        <v>11</v>
      </c>
      <c r="O16" s="2">
        <v>1</v>
      </c>
    </row>
    <row r="17" spans="1:15" x14ac:dyDescent="0.25">
      <c r="A17">
        <v>6234</v>
      </c>
      <c r="B17" s="4" t="s">
        <v>26</v>
      </c>
      <c r="C17" s="14">
        <f t="shared" si="2"/>
        <v>200</v>
      </c>
      <c r="D17" s="5">
        <v>14</v>
      </c>
      <c r="E17" s="5">
        <v>20</v>
      </c>
      <c r="F17" s="5">
        <v>16</v>
      </c>
      <c r="G17" s="5">
        <v>14</v>
      </c>
      <c r="H17" s="5">
        <v>5</v>
      </c>
      <c r="I17" s="5">
        <v>3</v>
      </c>
      <c r="J17" s="5">
        <v>8</v>
      </c>
      <c r="K17" s="5">
        <v>1</v>
      </c>
      <c r="L17" s="2">
        <v>2</v>
      </c>
      <c r="M17" s="2">
        <v>1</v>
      </c>
      <c r="N17" s="2">
        <v>10</v>
      </c>
      <c r="O17" s="2">
        <v>106</v>
      </c>
    </row>
    <row r="18" spans="1:15" x14ac:dyDescent="0.25">
      <c r="A18">
        <v>6228</v>
      </c>
      <c r="B18" s="4" t="s">
        <v>10</v>
      </c>
      <c r="C18" s="14">
        <f t="shared" si="2"/>
        <v>1319</v>
      </c>
      <c r="D18" s="5">
        <v>46</v>
      </c>
      <c r="E18" s="5">
        <v>55</v>
      </c>
      <c r="F18" s="5">
        <v>86</v>
      </c>
      <c r="G18" s="5">
        <v>99</v>
      </c>
      <c r="H18" s="5">
        <v>25</v>
      </c>
      <c r="I18" s="5">
        <v>205</v>
      </c>
      <c r="J18" s="5">
        <v>122</v>
      </c>
      <c r="K18" s="5">
        <v>111</v>
      </c>
      <c r="L18" s="2">
        <v>177</v>
      </c>
      <c r="M18" s="2">
        <v>155</v>
      </c>
      <c r="N18" s="2">
        <v>112</v>
      </c>
      <c r="O18" s="2">
        <v>126</v>
      </c>
    </row>
    <row r="19" spans="1:15" x14ac:dyDescent="0.25">
      <c r="A19">
        <v>6231</v>
      </c>
      <c r="B19" s="4" t="s">
        <v>47</v>
      </c>
      <c r="C19" s="14">
        <f t="shared" si="2"/>
        <v>117</v>
      </c>
      <c r="D19" s="5">
        <v>2</v>
      </c>
      <c r="E19" s="5">
        <v>2</v>
      </c>
      <c r="F19" s="5">
        <v>8</v>
      </c>
      <c r="G19" s="5">
        <v>5</v>
      </c>
      <c r="H19" s="5">
        <v>3</v>
      </c>
      <c r="I19" s="5">
        <v>4</v>
      </c>
      <c r="J19" s="5"/>
      <c r="K19" s="5">
        <v>6</v>
      </c>
      <c r="L19" s="2">
        <v>4</v>
      </c>
      <c r="M19" s="2">
        <v>3</v>
      </c>
      <c r="N19" s="2">
        <v>1</v>
      </c>
      <c r="O19" s="2">
        <v>79</v>
      </c>
    </row>
    <row r="20" spans="1:15" x14ac:dyDescent="0.25">
      <c r="A20">
        <v>6230</v>
      </c>
      <c r="B20" s="4" t="s">
        <v>30</v>
      </c>
      <c r="C20" s="14">
        <f t="shared" si="2"/>
        <v>297</v>
      </c>
      <c r="D20" s="5">
        <v>30</v>
      </c>
      <c r="E20" s="5"/>
      <c r="F20" s="5">
        <v>84</v>
      </c>
      <c r="G20" s="5">
        <v>28</v>
      </c>
      <c r="H20" s="5">
        <v>36</v>
      </c>
      <c r="I20" s="5">
        <v>32</v>
      </c>
      <c r="J20" s="5">
        <v>6</v>
      </c>
      <c r="K20" s="5">
        <v>1</v>
      </c>
      <c r="L20" s="2">
        <v>26</v>
      </c>
      <c r="M20" s="2">
        <v>24</v>
      </c>
      <c r="N20" s="2">
        <v>7</v>
      </c>
      <c r="O20" s="2">
        <v>23</v>
      </c>
    </row>
    <row r="21" spans="1:15" x14ac:dyDescent="0.25">
      <c r="A21">
        <v>6233</v>
      </c>
      <c r="B21" s="4" t="s">
        <v>118</v>
      </c>
      <c r="C21" s="14">
        <f t="shared" si="2"/>
        <v>102</v>
      </c>
      <c r="D21" s="5">
        <v>7</v>
      </c>
      <c r="E21" s="5">
        <v>6</v>
      </c>
      <c r="F21" s="5">
        <v>11</v>
      </c>
      <c r="G21" s="5">
        <v>7</v>
      </c>
      <c r="H21" s="5">
        <v>1</v>
      </c>
      <c r="I21" s="5">
        <v>3</v>
      </c>
      <c r="J21" s="5"/>
      <c r="K21" s="5"/>
      <c r="L21" s="2"/>
      <c r="M21" s="2">
        <v>5</v>
      </c>
      <c r="N21" s="2">
        <v>20</v>
      </c>
      <c r="O21" s="2">
        <v>42</v>
      </c>
    </row>
    <row r="22" spans="1:15" x14ac:dyDescent="0.25">
      <c r="A22">
        <v>20823</v>
      </c>
      <c r="B22" s="4" t="s">
        <v>44</v>
      </c>
      <c r="C22" s="14">
        <f t="shared" si="2"/>
        <v>159</v>
      </c>
      <c r="D22" s="5">
        <v>4</v>
      </c>
      <c r="E22" s="5">
        <v>5</v>
      </c>
      <c r="F22" s="5">
        <v>5</v>
      </c>
      <c r="G22" s="5"/>
      <c r="H22" s="5">
        <v>5</v>
      </c>
      <c r="I22" s="5">
        <v>85</v>
      </c>
      <c r="J22" s="5">
        <v>1</v>
      </c>
      <c r="K22" s="5">
        <v>1</v>
      </c>
      <c r="L22" s="2">
        <v>6</v>
      </c>
      <c r="M22" s="2"/>
      <c r="N22" s="2">
        <v>4</v>
      </c>
      <c r="O22" s="2">
        <v>43</v>
      </c>
    </row>
    <row r="23" spans="1:15" x14ac:dyDescent="0.25">
      <c r="B23" s="126" t="s">
        <v>6</v>
      </c>
      <c r="C23" s="127">
        <f>SUM(D23:O23)</f>
        <v>1426</v>
      </c>
      <c r="D23" s="448">
        <v>60</v>
      </c>
      <c r="E23" s="448">
        <v>64</v>
      </c>
      <c r="F23" s="448">
        <v>91</v>
      </c>
      <c r="G23" s="448">
        <v>94</v>
      </c>
      <c r="H23" s="448">
        <v>76</v>
      </c>
      <c r="I23" s="448">
        <v>104</v>
      </c>
      <c r="J23" s="448">
        <v>92</v>
      </c>
      <c r="K23" s="448">
        <v>132</v>
      </c>
      <c r="L23" s="448">
        <v>195</v>
      </c>
      <c r="M23" s="127">
        <v>249</v>
      </c>
      <c r="N23" s="127">
        <v>68</v>
      </c>
      <c r="O23" s="127">
        <v>201</v>
      </c>
    </row>
    <row r="24" spans="1:15" x14ac:dyDescent="0.25">
      <c r="A24">
        <v>6243</v>
      </c>
      <c r="B24" s="4" t="s">
        <v>23</v>
      </c>
      <c r="C24" s="14">
        <f>SUM(D24:O24)</f>
        <v>69</v>
      </c>
      <c r="D24" s="5">
        <v>8</v>
      </c>
      <c r="E24" s="5">
        <v>10</v>
      </c>
      <c r="F24" s="5">
        <v>13</v>
      </c>
      <c r="G24" s="5">
        <v>11</v>
      </c>
      <c r="H24" s="5">
        <v>9</v>
      </c>
      <c r="I24" s="5">
        <v>5</v>
      </c>
      <c r="J24" s="5">
        <v>4</v>
      </c>
      <c r="K24" s="5">
        <v>6</v>
      </c>
      <c r="L24" s="2"/>
      <c r="M24" s="2">
        <v>3</v>
      </c>
      <c r="N24" s="2"/>
      <c r="O24" s="2"/>
    </row>
    <row r="25" spans="1:15" x14ac:dyDescent="0.25">
      <c r="A25">
        <v>6244</v>
      </c>
      <c r="B25" s="4" t="s">
        <v>29</v>
      </c>
      <c r="C25" s="14">
        <f t="shared" ref="C25:C58" si="3">SUM(D25:O25)</f>
        <v>41</v>
      </c>
      <c r="D25" s="5"/>
      <c r="E25" s="5"/>
      <c r="F25" s="5">
        <v>4</v>
      </c>
      <c r="G25" s="5">
        <v>2</v>
      </c>
      <c r="H25" s="5">
        <v>2</v>
      </c>
      <c r="I25" s="5">
        <v>4</v>
      </c>
      <c r="J25" s="5">
        <v>7</v>
      </c>
      <c r="K25" s="5">
        <v>3</v>
      </c>
      <c r="L25" s="2">
        <v>2</v>
      </c>
      <c r="M25" s="2">
        <v>4</v>
      </c>
      <c r="N25" s="2"/>
      <c r="O25" s="2">
        <v>13</v>
      </c>
    </row>
    <row r="26" spans="1:15" x14ac:dyDescent="0.25">
      <c r="A26">
        <v>6768</v>
      </c>
      <c r="B26" s="4" t="s">
        <v>7</v>
      </c>
      <c r="C26" s="14">
        <f t="shared" si="3"/>
        <v>23</v>
      </c>
      <c r="D26" s="5">
        <v>12</v>
      </c>
      <c r="E26" s="5">
        <v>10</v>
      </c>
      <c r="F26" s="5"/>
      <c r="G26" s="5"/>
      <c r="H26" s="5"/>
      <c r="I26" s="5"/>
      <c r="J26" s="5">
        <v>1</v>
      </c>
      <c r="K26" s="5"/>
      <c r="L26" s="2"/>
      <c r="M26" s="2"/>
      <c r="N26" s="2"/>
      <c r="O26" s="2"/>
    </row>
    <row r="27" spans="1:15" x14ac:dyDescent="0.25">
      <c r="A27">
        <v>6239</v>
      </c>
      <c r="B27" s="4" t="s">
        <v>19</v>
      </c>
      <c r="C27" s="14">
        <f t="shared" si="3"/>
        <v>578</v>
      </c>
      <c r="D27" s="5">
        <v>8</v>
      </c>
      <c r="E27" s="5">
        <v>16</v>
      </c>
      <c r="F27" s="5">
        <v>9</v>
      </c>
      <c r="G27" s="5">
        <v>18</v>
      </c>
      <c r="H27" s="5">
        <v>6</v>
      </c>
      <c r="I27" s="5">
        <v>34</v>
      </c>
      <c r="J27" s="5">
        <v>58</v>
      </c>
      <c r="K27" s="5">
        <v>111</v>
      </c>
      <c r="L27" s="2">
        <v>143</v>
      </c>
      <c r="M27" s="2">
        <v>118</v>
      </c>
      <c r="N27" s="2">
        <v>34</v>
      </c>
      <c r="O27" s="2">
        <v>23</v>
      </c>
    </row>
    <row r="28" spans="1:15" x14ac:dyDescent="0.25">
      <c r="A28">
        <v>6240</v>
      </c>
      <c r="B28" s="4" t="s">
        <v>48</v>
      </c>
      <c r="C28" s="14">
        <f t="shared" si="3"/>
        <v>115</v>
      </c>
      <c r="D28" s="5">
        <v>2</v>
      </c>
      <c r="E28" s="5">
        <v>4</v>
      </c>
      <c r="F28" s="5">
        <v>19</v>
      </c>
      <c r="G28" s="5">
        <v>30</v>
      </c>
      <c r="H28" s="5">
        <v>16</v>
      </c>
      <c r="I28" s="5">
        <v>27</v>
      </c>
      <c r="J28" s="5">
        <v>10</v>
      </c>
      <c r="K28" s="5">
        <v>6</v>
      </c>
      <c r="L28" s="2"/>
      <c r="M28" s="2"/>
      <c r="N28" s="2"/>
      <c r="O28" s="2">
        <v>1</v>
      </c>
    </row>
    <row r="29" spans="1:15" x14ac:dyDescent="0.25">
      <c r="A29">
        <v>6245</v>
      </c>
      <c r="B29" s="4" t="s">
        <v>50</v>
      </c>
      <c r="C29" s="14">
        <f t="shared" si="3"/>
        <v>43</v>
      </c>
      <c r="D29" s="5">
        <v>6</v>
      </c>
      <c r="E29" s="5">
        <v>3</v>
      </c>
      <c r="F29" s="5">
        <v>1</v>
      </c>
      <c r="G29" s="5"/>
      <c r="H29" s="5">
        <v>5</v>
      </c>
      <c r="I29" s="5"/>
      <c r="J29" s="5"/>
      <c r="K29" s="5"/>
      <c r="L29" s="2"/>
      <c r="M29" s="2">
        <v>28</v>
      </c>
      <c r="N29" s="2"/>
      <c r="O29" s="2"/>
    </row>
    <row r="30" spans="1:15" x14ac:dyDescent="0.25">
      <c r="A30">
        <v>6246</v>
      </c>
      <c r="B30" s="4" t="s">
        <v>8</v>
      </c>
      <c r="C30" s="14">
        <f t="shared" si="3"/>
        <v>69</v>
      </c>
      <c r="D30" s="5">
        <v>11</v>
      </c>
      <c r="E30" s="5">
        <v>13</v>
      </c>
      <c r="F30" s="5">
        <v>4</v>
      </c>
      <c r="G30" s="5">
        <v>9</v>
      </c>
      <c r="H30" s="5">
        <v>7</v>
      </c>
      <c r="I30" s="5">
        <v>14</v>
      </c>
      <c r="J30" s="5">
        <v>3</v>
      </c>
      <c r="K30" s="5">
        <v>1</v>
      </c>
      <c r="L30" s="2"/>
      <c r="M30" s="2">
        <v>1</v>
      </c>
      <c r="N30" s="2"/>
      <c r="O30" s="2">
        <v>6</v>
      </c>
    </row>
    <row r="31" spans="1:15" x14ac:dyDescent="0.25">
      <c r="A31">
        <v>6241</v>
      </c>
      <c r="B31" s="4" t="s">
        <v>49</v>
      </c>
      <c r="C31" s="14">
        <f t="shared" si="3"/>
        <v>29</v>
      </c>
      <c r="D31" s="5"/>
      <c r="E31" s="5">
        <v>3</v>
      </c>
      <c r="F31" s="5">
        <v>5</v>
      </c>
      <c r="G31" s="5">
        <v>2</v>
      </c>
      <c r="H31" s="5">
        <v>7</v>
      </c>
      <c r="I31" s="5">
        <v>3</v>
      </c>
      <c r="J31" s="5">
        <v>3</v>
      </c>
      <c r="K31" s="5"/>
      <c r="L31" s="2">
        <v>4</v>
      </c>
      <c r="M31" s="2">
        <v>2</v>
      </c>
      <c r="N31" s="2"/>
      <c r="O31" s="2"/>
    </row>
    <row r="32" spans="1:15" x14ac:dyDescent="0.25">
      <c r="A32">
        <v>6242</v>
      </c>
      <c r="B32" s="4" t="s">
        <v>38</v>
      </c>
      <c r="C32" s="14">
        <f t="shared" si="3"/>
        <v>25</v>
      </c>
      <c r="D32" s="5">
        <v>3</v>
      </c>
      <c r="E32" s="5">
        <v>4</v>
      </c>
      <c r="F32" s="5"/>
      <c r="G32" s="5">
        <v>3</v>
      </c>
      <c r="H32" s="5"/>
      <c r="I32" s="5">
        <v>1</v>
      </c>
      <c r="J32" s="5"/>
      <c r="K32" s="5"/>
      <c r="L32" s="2">
        <v>2</v>
      </c>
      <c r="M32" s="2">
        <v>10</v>
      </c>
      <c r="N32" s="2"/>
      <c r="O32" s="2">
        <v>2</v>
      </c>
    </row>
    <row r="33" spans="1:15" x14ac:dyDescent="0.25">
      <c r="A33">
        <v>6248</v>
      </c>
      <c r="B33" s="4" t="s">
        <v>51</v>
      </c>
      <c r="C33" s="14">
        <f t="shared" si="3"/>
        <v>131</v>
      </c>
      <c r="D33" s="5">
        <v>8</v>
      </c>
      <c r="E33" s="5"/>
      <c r="F33" s="5">
        <v>29</v>
      </c>
      <c r="G33" s="5">
        <v>12</v>
      </c>
      <c r="H33" s="5">
        <v>8</v>
      </c>
      <c r="I33" s="5">
        <v>2</v>
      </c>
      <c r="J33" s="5">
        <v>1</v>
      </c>
      <c r="K33" s="5"/>
      <c r="L33" s="2">
        <v>16</v>
      </c>
      <c r="M33" s="2">
        <v>49</v>
      </c>
      <c r="N33" s="2">
        <v>3</v>
      </c>
      <c r="O33" s="2">
        <v>3</v>
      </c>
    </row>
    <row r="34" spans="1:15" x14ac:dyDescent="0.25">
      <c r="A34">
        <v>6249</v>
      </c>
      <c r="B34" s="4" t="s">
        <v>27</v>
      </c>
      <c r="C34" s="14">
        <f t="shared" si="3"/>
        <v>96</v>
      </c>
      <c r="D34" s="5"/>
      <c r="E34" s="5"/>
      <c r="F34" s="5">
        <v>2</v>
      </c>
      <c r="G34" s="5">
        <v>1</v>
      </c>
      <c r="H34" s="5"/>
      <c r="I34" s="5"/>
      <c r="J34" s="5">
        <v>1</v>
      </c>
      <c r="K34" s="5"/>
      <c r="L34" s="2">
        <v>4</v>
      </c>
      <c r="M34" s="2">
        <v>7</v>
      </c>
      <c r="N34" s="2">
        <v>10</v>
      </c>
      <c r="O34" s="2">
        <v>71</v>
      </c>
    </row>
    <row r="35" spans="1:15" x14ac:dyDescent="0.25">
      <c r="A35">
        <v>6250</v>
      </c>
      <c r="B35" s="4" t="s">
        <v>17</v>
      </c>
      <c r="C35" s="14">
        <f t="shared" si="3"/>
        <v>11</v>
      </c>
      <c r="D35" s="5"/>
      <c r="E35" s="5"/>
      <c r="F35" s="5">
        <v>3</v>
      </c>
      <c r="G35" s="5">
        <v>1</v>
      </c>
      <c r="H35" s="5">
        <v>1</v>
      </c>
      <c r="I35" s="5"/>
      <c r="J35" s="5"/>
      <c r="K35" s="5">
        <v>1</v>
      </c>
      <c r="L35" s="2"/>
      <c r="M35" s="2">
        <v>1</v>
      </c>
      <c r="N35" s="2"/>
      <c r="O35" s="2">
        <v>4</v>
      </c>
    </row>
    <row r="36" spans="1:15" x14ac:dyDescent="0.25">
      <c r="A36">
        <v>6253</v>
      </c>
      <c r="B36" s="4" t="s">
        <v>18</v>
      </c>
      <c r="C36" s="14">
        <f t="shared" si="3"/>
        <v>37</v>
      </c>
      <c r="D36" s="5">
        <v>1</v>
      </c>
      <c r="E36" s="5"/>
      <c r="F36" s="5"/>
      <c r="G36" s="5">
        <v>3</v>
      </c>
      <c r="H36" s="5">
        <v>8</v>
      </c>
      <c r="I36" s="5">
        <v>13</v>
      </c>
      <c r="J36" s="5">
        <v>4</v>
      </c>
      <c r="K36" s="5"/>
      <c r="L36" s="2"/>
      <c r="M36" s="2"/>
      <c r="N36" s="2">
        <v>1</v>
      </c>
      <c r="O36" s="2">
        <v>7</v>
      </c>
    </row>
    <row r="37" spans="1:15" x14ac:dyDescent="0.25">
      <c r="A37">
        <v>6252</v>
      </c>
      <c r="B37" s="4" t="s">
        <v>33</v>
      </c>
      <c r="C37" s="14">
        <f t="shared" si="3"/>
        <v>6</v>
      </c>
      <c r="D37" s="5"/>
      <c r="E37" s="5"/>
      <c r="F37" s="5"/>
      <c r="G37" s="5">
        <v>1</v>
      </c>
      <c r="H37" s="5">
        <v>5</v>
      </c>
      <c r="I37" s="5"/>
      <c r="J37" s="5"/>
      <c r="K37" s="5"/>
      <c r="L37" s="2"/>
      <c r="M37" s="2"/>
      <c r="N37" s="2"/>
      <c r="O37" s="2"/>
    </row>
    <row r="38" spans="1:15" x14ac:dyDescent="0.25">
      <c r="A38">
        <v>6251</v>
      </c>
      <c r="B38" s="4" t="s">
        <v>32</v>
      </c>
      <c r="C38" s="14">
        <f t="shared" si="3"/>
        <v>54</v>
      </c>
      <c r="D38" s="5"/>
      <c r="E38" s="5"/>
      <c r="F38" s="5"/>
      <c r="G38" s="5">
        <v>1</v>
      </c>
      <c r="H38" s="5"/>
      <c r="I38" s="5">
        <v>1</v>
      </c>
      <c r="J38" s="5"/>
      <c r="K38" s="5"/>
      <c r="L38" s="2"/>
      <c r="M38" s="2"/>
      <c r="N38" s="2"/>
      <c r="O38" s="2">
        <v>52</v>
      </c>
    </row>
    <row r="39" spans="1:15" x14ac:dyDescent="0.25">
      <c r="A39">
        <v>26983</v>
      </c>
      <c r="B39" s="4" t="s">
        <v>22</v>
      </c>
      <c r="C39" s="14">
        <f t="shared" si="3"/>
        <v>3</v>
      </c>
      <c r="D39" s="5"/>
      <c r="E39" s="5">
        <v>1</v>
      </c>
      <c r="F39" s="5">
        <v>1</v>
      </c>
      <c r="G39" s="5"/>
      <c r="H39" s="5">
        <v>1</v>
      </c>
      <c r="I39" s="5"/>
      <c r="J39" s="5"/>
      <c r="K39" s="5"/>
      <c r="L39" s="2"/>
      <c r="M39" s="2"/>
      <c r="N39" s="2"/>
      <c r="O39" s="2"/>
    </row>
    <row r="40" spans="1:15" x14ac:dyDescent="0.25">
      <c r="A40">
        <v>29132</v>
      </c>
      <c r="B40" s="4" t="s">
        <v>45</v>
      </c>
      <c r="C40" s="14">
        <f t="shared" si="3"/>
        <v>93</v>
      </c>
      <c r="D40" s="5"/>
      <c r="E40" s="5"/>
      <c r="F40" s="5"/>
      <c r="G40" s="5"/>
      <c r="H40" s="5">
        <v>1</v>
      </c>
      <c r="I40" s="5"/>
      <c r="J40" s="5"/>
      <c r="K40" s="5">
        <v>4</v>
      </c>
      <c r="L40" s="2">
        <v>24</v>
      </c>
      <c r="M40" s="2">
        <v>26</v>
      </c>
      <c r="N40" s="2">
        <v>19</v>
      </c>
      <c r="O40" s="2">
        <v>19</v>
      </c>
    </row>
    <row r="41" spans="1:15" x14ac:dyDescent="0.25">
      <c r="A41">
        <v>31271</v>
      </c>
      <c r="B41" s="4" t="s">
        <v>43</v>
      </c>
      <c r="C41" s="14">
        <f t="shared" si="3"/>
        <v>3</v>
      </c>
      <c r="D41" s="5">
        <v>1</v>
      </c>
      <c r="E41" s="5"/>
      <c r="F41" s="5">
        <v>1</v>
      </c>
      <c r="G41" s="5"/>
      <c r="H41" s="5"/>
      <c r="I41" s="5"/>
      <c r="J41" s="5"/>
      <c r="K41" s="5"/>
      <c r="L41" s="2"/>
      <c r="M41" s="2"/>
      <c r="N41" s="2">
        <v>1</v>
      </c>
      <c r="O41" s="2"/>
    </row>
    <row r="42" spans="1:15" x14ac:dyDescent="0.25">
      <c r="B42" s="172" t="s">
        <v>0</v>
      </c>
      <c r="C42" s="127">
        <f>SUM(D42:O42)</f>
        <v>1033</v>
      </c>
      <c r="D42" s="448">
        <v>47</v>
      </c>
      <c r="E42" s="448">
        <v>106</v>
      </c>
      <c r="F42" s="448">
        <v>48</v>
      </c>
      <c r="G42" s="448">
        <v>51</v>
      </c>
      <c r="H42" s="448">
        <v>47</v>
      </c>
      <c r="I42" s="448">
        <v>49</v>
      </c>
      <c r="J42" s="448">
        <v>48</v>
      </c>
      <c r="K42" s="448">
        <v>89</v>
      </c>
      <c r="L42" s="448">
        <v>68</v>
      </c>
      <c r="M42" s="127">
        <v>99</v>
      </c>
      <c r="N42" s="127">
        <v>127</v>
      </c>
      <c r="O42" s="127">
        <v>254</v>
      </c>
    </row>
    <row r="43" spans="1:15" x14ac:dyDescent="0.25">
      <c r="A43">
        <v>7314</v>
      </c>
      <c r="B43" s="4" t="s">
        <v>1</v>
      </c>
      <c r="C43" s="14">
        <f>SUM(D43:O43)</f>
        <v>53</v>
      </c>
      <c r="D43" s="449"/>
      <c r="E43" s="449"/>
      <c r="F43" s="449"/>
      <c r="G43" s="449">
        <v>3</v>
      </c>
      <c r="H43" s="449">
        <v>1</v>
      </c>
      <c r="I43" s="449">
        <v>3</v>
      </c>
      <c r="J43" s="449">
        <v>2</v>
      </c>
      <c r="K43" s="449">
        <v>10</v>
      </c>
      <c r="L43" s="450">
        <v>3</v>
      </c>
      <c r="M43" s="2">
        <v>4</v>
      </c>
      <c r="N43" s="2">
        <v>13</v>
      </c>
      <c r="O43" s="2">
        <v>14</v>
      </c>
    </row>
    <row r="44" spans="1:15" x14ac:dyDescent="0.25">
      <c r="A44">
        <v>6266</v>
      </c>
      <c r="B44" s="4" t="s">
        <v>4</v>
      </c>
      <c r="C44" s="14">
        <f t="shared" si="3"/>
        <v>125</v>
      </c>
      <c r="D44" s="449">
        <v>7</v>
      </c>
      <c r="E44" s="449">
        <v>4</v>
      </c>
      <c r="F44" s="449">
        <v>2</v>
      </c>
      <c r="G44" s="449">
        <v>1</v>
      </c>
      <c r="H44" s="449">
        <v>10</v>
      </c>
      <c r="I44" s="449">
        <v>6</v>
      </c>
      <c r="J44" s="449">
        <v>4</v>
      </c>
      <c r="K44" s="449">
        <v>1</v>
      </c>
      <c r="L44" s="450">
        <v>11</v>
      </c>
      <c r="M44" s="2">
        <v>21</v>
      </c>
      <c r="N44" s="2">
        <v>30</v>
      </c>
      <c r="O44" s="2">
        <v>28</v>
      </c>
    </row>
    <row r="45" spans="1:15" x14ac:dyDescent="0.25">
      <c r="A45">
        <v>6264</v>
      </c>
      <c r="B45" s="4" t="s">
        <v>56</v>
      </c>
      <c r="C45" s="14">
        <f t="shared" si="3"/>
        <v>67</v>
      </c>
      <c r="D45" s="449">
        <v>3</v>
      </c>
      <c r="E45" s="449">
        <v>12</v>
      </c>
      <c r="F45" s="449">
        <v>4</v>
      </c>
      <c r="G45" s="449">
        <v>3</v>
      </c>
      <c r="H45" s="449">
        <v>1</v>
      </c>
      <c r="I45" s="449">
        <v>6</v>
      </c>
      <c r="J45" s="449">
        <v>4</v>
      </c>
      <c r="K45" s="449">
        <v>3</v>
      </c>
      <c r="L45" s="450">
        <v>1</v>
      </c>
      <c r="M45" s="2">
        <v>9</v>
      </c>
      <c r="N45" s="2">
        <v>12</v>
      </c>
      <c r="O45" s="2">
        <v>9</v>
      </c>
    </row>
    <row r="46" spans="1:15" x14ac:dyDescent="0.25">
      <c r="A46">
        <v>6267</v>
      </c>
      <c r="B46" s="4" t="s">
        <v>35</v>
      </c>
      <c r="C46" s="14">
        <f t="shared" si="3"/>
        <v>99</v>
      </c>
      <c r="D46" s="449">
        <v>1</v>
      </c>
      <c r="E46" s="449"/>
      <c r="F46" s="449"/>
      <c r="G46" s="449">
        <v>4</v>
      </c>
      <c r="H46" s="449">
        <v>7</v>
      </c>
      <c r="I46" s="449">
        <v>1</v>
      </c>
      <c r="J46" s="449">
        <v>5</v>
      </c>
      <c r="K46" s="449">
        <v>3</v>
      </c>
      <c r="L46" s="450">
        <v>3</v>
      </c>
      <c r="M46" s="2">
        <v>14</v>
      </c>
      <c r="N46" s="2">
        <v>39</v>
      </c>
      <c r="O46" s="2">
        <v>22</v>
      </c>
    </row>
    <row r="47" spans="1:15" x14ac:dyDescent="0.25">
      <c r="A47">
        <v>6263</v>
      </c>
      <c r="B47" s="4" t="s">
        <v>55</v>
      </c>
      <c r="C47" s="14">
        <f t="shared" si="3"/>
        <v>21</v>
      </c>
      <c r="D47" s="449">
        <v>4</v>
      </c>
      <c r="E47" s="449">
        <v>11</v>
      </c>
      <c r="F47" s="449">
        <v>3</v>
      </c>
      <c r="G47" s="449">
        <v>2</v>
      </c>
      <c r="H47" s="449"/>
      <c r="I47" s="449"/>
      <c r="J47" s="449"/>
      <c r="K47" s="449"/>
      <c r="L47" s="450"/>
      <c r="M47" s="2"/>
      <c r="N47" s="2"/>
      <c r="O47" s="2">
        <v>1</v>
      </c>
    </row>
    <row r="48" spans="1:15" x14ac:dyDescent="0.25">
      <c r="A48">
        <v>6257</v>
      </c>
      <c r="B48" s="4" t="s">
        <v>36</v>
      </c>
      <c r="C48" s="14">
        <f t="shared" si="3"/>
        <v>23</v>
      </c>
      <c r="D48" s="449"/>
      <c r="E48" s="449"/>
      <c r="F48" s="449"/>
      <c r="G48" s="449">
        <v>2</v>
      </c>
      <c r="H48" s="449">
        <v>1</v>
      </c>
      <c r="I48" s="449">
        <v>2</v>
      </c>
      <c r="J48" s="449">
        <v>1</v>
      </c>
      <c r="K48" s="449">
        <v>4</v>
      </c>
      <c r="L48" s="450">
        <v>1</v>
      </c>
      <c r="M48" s="2">
        <v>4</v>
      </c>
      <c r="N48" s="2">
        <v>4</v>
      </c>
      <c r="O48" s="2">
        <v>4</v>
      </c>
    </row>
    <row r="49" spans="1:15" x14ac:dyDescent="0.25">
      <c r="A49">
        <v>6262</v>
      </c>
      <c r="B49" s="4" t="s">
        <v>39</v>
      </c>
      <c r="C49" s="14">
        <f t="shared" si="3"/>
        <v>82</v>
      </c>
      <c r="D49" s="449">
        <v>4</v>
      </c>
      <c r="E49" s="449">
        <v>6</v>
      </c>
      <c r="F49" s="449"/>
      <c r="G49" s="449">
        <v>3</v>
      </c>
      <c r="H49" s="449"/>
      <c r="I49" s="449"/>
      <c r="J49" s="449">
        <v>4</v>
      </c>
      <c r="K49" s="449">
        <v>7</v>
      </c>
      <c r="L49" s="450">
        <v>3</v>
      </c>
      <c r="M49" s="2">
        <v>6</v>
      </c>
      <c r="N49" s="2">
        <v>8</v>
      </c>
      <c r="O49" s="2">
        <v>41</v>
      </c>
    </row>
    <row r="50" spans="1:15" x14ac:dyDescent="0.25">
      <c r="A50">
        <v>6268</v>
      </c>
      <c r="B50" s="4" t="s">
        <v>57</v>
      </c>
      <c r="C50" s="14">
        <f t="shared" si="3"/>
        <v>28</v>
      </c>
      <c r="D50" s="449">
        <v>2</v>
      </c>
      <c r="E50" s="449">
        <v>2</v>
      </c>
      <c r="F50" s="449"/>
      <c r="G50" s="449"/>
      <c r="H50" s="449">
        <v>2</v>
      </c>
      <c r="I50" s="449">
        <v>8</v>
      </c>
      <c r="J50" s="449">
        <v>3</v>
      </c>
      <c r="K50" s="449">
        <v>5</v>
      </c>
      <c r="L50" s="450"/>
      <c r="M50" s="2"/>
      <c r="N50" s="2">
        <v>1</v>
      </c>
      <c r="O50" s="2">
        <v>5</v>
      </c>
    </row>
    <row r="51" spans="1:15" x14ac:dyDescent="0.25">
      <c r="A51">
        <v>6255</v>
      </c>
      <c r="B51" s="4" t="s">
        <v>14</v>
      </c>
      <c r="C51" s="14">
        <f t="shared" si="3"/>
        <v>67</v>
      </c>
      <c r="D51" s="449">
        <v>2</v>
      </c>
      <c r="E51" s="449"/>
      <c r="F51" s="449">
        <v>1</v>
      </c>
      <c r="G51" s="449"/>
      <c r="H51" s="449">
        <v>1</v>
      </c>
      <c r="I51" s="449">
        <v>3</v>
      </c>
      <c r="J51" s="449">
        <v>2</v>
      </c>
      <c r="K51" s="449">
        <v>1</v>
      </c>
      <c r="L51" s="450"/>
      <c r="M51" s="2">
        <v>4</v>
      </c>
      <c r="N51" s="2">
        <v>6</v>
      </c>
      <c r="O51" s="2">
        <v>47</v>
      </c>
    </row>
    <row r="52" spans="1:15" x14ac:dyDescent="0.25">
      <c r="A52">
        <v>6256</v>
      </c>
      <c r="B52" s="4" t="s">
        <v>52</v>
      </c>
      <c r="C52" s="14">
        <f t="shared" si="3"/>
        <v>125</v>
      </c>
      <c r="D52" s="451">
        <v>13</v>
      </c>
      <c r="E52" s="451">
        <v>44</v>
      </c>
      <c r="F52" s="451">
        <v>30</v>
      </c>
      <c r="G52" s="451">
        <v>18</v>
      </c>
      <c r="H52" s="451">
        <v>5</v>
      </c>
      <c r="I52" s="451">
        <v>1</v>
      </c>
      <c r="J52" s="451">
        <v>4</v>
      </c>
      <c r="K52" s="451"/>
      <c r="L52" s="450"/>
      <c r="M52" s="2">
        <v>3</v>
      </c>
      <c r="N52" s="2">
        <v>1</v>
      </c>
      <c r="O52" s="2">
        <v>6</v>
      </c>
    </row>
    <row r="53" spans="1:15" x14ac:dyDescent="0.25">
      <c r="A53">
        <v>6261</v>
      </c>
      <c r="B53" s="4" t="s">
        <v>54</v>
      </c>
      <c r="C53" s="14">
        <f t="shared" si="3"/>
        <v>83</v>
      </c>
      <c r="D53" s="451">
        <v>1</v>
      </c>
      <c r="E53" s="451"/>
      <c r="F53" s="451"/>
      <c r="G53" s="451"/>
      <c r="H53" s="451">
        <v>2</v>
      </c>
      <c r="I53" s="451">
        <v>8</v>
      </c>
      <c r="J53" s="451">
        <v>12</v>
      </c>
      <c r="K53" s="451">
        <v>25</v>
      </c>
      <c r="L53" s="450">
        <v>26</v>
      </c>
      <c r="M53" s="2">
        <v>8</v>
      </c>
      <c r="N53" s="2">
        <v>1</v>
      </c>
      <c r="O53" s="2"/>
    </row>
    <row r="54" spans="1:15" x14ac:dyDescent="0.25">
      <c r="A54">
        <v>6260</v>
      </c>
      <c r="B54" s="4" t="s">
        <v>25</v>
      </c>
      <c r="C54" s="14">
        <f t="shared" si="3"/>
        <v>183</v>
      </c>
      <c r="D54" s="451">
        <v>8</v>
      </c>
      <c r="E54" s="451">
        <v>25</v>
      </c>
      <c r="F54" s="451">
        <v>8</v>
      </c>
      <c r="G54" s="451">
        <v>15</v>
      </c>
      <c r="H54" s="451">
        <v>6</v>
      </c>
      <c r="I54" s="451">
        <v>9</v>
      </c>
      <c r="J54" s="451">
        <v>5</v>
      </c>
      <c r="K54" s="451">
        <v>17</v>
      </c>
      <c r="L54" s="450">
        <v>6</v>
      </c>
      <c r="M54" s="2">
        <v>15</v>
      </c>
      <c r="N54" s="2">
        <v>2</v>
      </c>
      <c r="O54" s="2">
        <v>67</v>
      </c>
    </row>
    <row r="55" spans="1:15" x14ac:dyDescent="0.25">
      <c r="A55">
        <v>6238</v>
      </c>
      <c r="B55" s="4" t="s">
        <v>21</v>
      </c>
      <c r="C55" s="14">
        <f t="shared" si="3"/>
        <v>45</v>
      </c>
      <c r="D55" s="170">
        <v>2</v>
      </c>
      <c r="E55" s="170">
        <v>1</v>
      </c>
      <c r="F55" s="170"/>
      <c r="G55" s="170"/>
      <c r="H55" s="170">
        <v>4</v>
      </c>
      <c r="I55" s="170">
        <v>1</v>
      </c>
      <c r="J55" s="170"/>
      <c r="K55" s="170">
        <v>9</v>
      </c>
      <c r="L55" s="2">
        <v>11</v>
      </c>
      <c r="M55" s="2">
        <v>7</v>
      </c>
      <c r="N55" s="2">
        <v>3</v>
      </c>
      <c r="O55" s="2">
        <v>7</v>
      </c>
    </row>
    <row r="56" spans="1:15" x14ac:dyDescent="0.25">
      <c r="A56">
        <v>6259</v>
      </c>
      <c r="B56" s="4" t="s">
        <v>53</v>
      </c>
      <c r="C56" s="14">
        <f t="shared" si="3"/>
        <v>21</v>
      </c>
      <c r="D56" s="170"/>
      <c r="E56" s="170">
        <v>1</v>
      </c>
      <c r="F56" s="170"/>
      <c r="G56" s="170"/>
      <c r="H56" s="170">
        <v>6</v>
      </c>
      <c r="I56" s="170"/>
      <c r="J56" s="170">
        <v>2</v>
      </c>
      <c r="K56" s="170">
        <v>2</v>
      </c>
      <c r="L56" s="2">
        <v>1</v>
      </c>
      <c r="M56" s="2">
        <v>2</v>
      </c>
      <c r="N56" s="2">
        <v>7</v>
      </c>
      <c r="O56" s="2"/>
    </row>
    <row r="57" spans="1:15" x14ac:dyDescent="0.25">
      <c r="A57">
        <v>6258</v>
      </c>
      <c r="B57" s="4" t="s">
        <v>20</v>
      </c>
      <c r="C57" s="14">
        <f t="shared" si="3"/>
        <v>10</v>
      </c>
      <c r="D57" s="5"/>
      <c r="E57" s="5"/>
      <c r="F57" s="5"/>
      <c r="G57" s="5"/>
      <c r="H57" s="5">
        <v>1</v>
      </c>
      <c r="I57" s="5"/>
      <c r="J57" s="5"/>
      <c r="K57" s="5">
        <v>2</v>
      </c>
      <c r="L57" s="2">
        <v>2</v>
      </c>
      <c r="M57" s="2">
        <v>2</v>
      </c>
      <c r="N57" s="2"/>
      <c r="O57" s="2">
        <v>3</v>
      </c>
    </row>
    <row r="58" spans="1:15" x14ac:dyDescent="0.25">
      <c r="A58">
        <v>32158</v>
      </c>
      <c r="B58" s="1" t="s">
        <v>59</v>
      </c>
      <c r="C58" s="14">
        <f t="shared" si="3"/>
        <v>1</v>
      </c>
      <c r="D58" s="2"/>
      <c r="E58" s="2"/>
      <c r="F58" s="2"/>
      <c r="G58" s="1"/>
      <c r="H58" s="1"/>
      <c r="I58" s="1">
        <v>1</v>
      </c>
      <c r="J58" s="1"/>
      <c r="K58" s="1"/>
      <c r="L58" s="2"/>
      <c r="M58" s="2"/>
      <c r="N58" s="2"/>
      <c r="O58" s="2"/>
    </row>
  </sheetData>
  <mergeCells count="1">
    <mergeCell ref="B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2:O58"/>
  <sheetViews>
    <sheetView showGridLines="0" topLeftCell="A30" zoomScale="75" zoomScaleNormal="75" workbookViewId="0">
      <selection activeCell="P25" sqref="P25"/>
    </sheetView>
  </sheetViews>
  <sheetFormatPr baseColWidth="10" defaultRowHeight="15" x14ac:dyDescent="0.25"/>
  <cols>
    <col min="2" max="2" width="30.42578125" customWidth="1"/>
    <col min="3" max="3" width="11.42578125" style="3"/>
    <col min="4" max="4" width="7.28515625" style="3" customWidth="1"/>
    <col min="5" max="5" width="7.85546875" style="3" customWidth="1"/>
    <col min="6" max="6" width="8.42578125" style="3" customWidth="1"/>
    <col min="7" max="7" width="8.5703125" style="3" customWidth="1"/>
    <col min="8" max="8" width="6.42578125" style="3" customWidth="1"/>
    <col min="9" max="9" width="8" style="3" customWidth="1"/>
    <col min="10" max="10" width="8" customWidth="1"/>
    <col min="12" max="12" width="11.7109375" bestFit="1" customWidth="1"/>
    <col min="13" max="13" width="8.42578125" style="3" customWidth="1"/>
    <col min="14" max="15" width="7.28515625" customWidth="1"/>
  </cols>
  <sheetData>
    <row r="2" spans="1:15" ht="18.75" customHeight="1" x14ac:dyDescent="0.3">
      <c r="B2" s="485" t="s">
        <v>195</v>
      </c>
      <c r="C2" s="486"/>
      <c r="D2" s="486"/>
      <c r="E2" s="486"/>
      <c r="F2" s="486"/>
      <c r="G2" s="486"/>
      <c r="H2" s="486"/>
      <c r="I2" s="486"/>
      <c r="J2" s="486"/>
      <c r="K2" s="486"/>
    </row>
    <row r="4" spans="1:15" x14ac:dyDescent="0.25">
      <c r="B4" s="6" t="s">
        <v>62</v>
      </c>
      <c r="C4" s="6" t="s">
        <v>42</v>
      </c>
      <c r="D4" s="6" t="s">
        <v>63</v>
      </c>
      <c r="E4" s="6" t="s">
        <v>64</v>
      </c>
      <c r="F4" s="6" t="s">
        <v>65</v>
      </c>
      <c r="G4" s="6" t="s">
        <v>66</v>
      </c>
      <c r="H4" s="194" t="s">
        <v>202</v>
      </c>
      <c r="I4" s="194" t="s">
        <v>205</v>
      </c>
      <c r="J4" s="194" t="s">
        <v>206</v>
      </c>
      <c r="K4" s="194" t="s">
        <v>210</v>
      </c>
      <c r="L4" s="16" t="s">
        <v>213</v>
      </c>
      <c r="M4" s="16" t="s">
        <v>216</v>
      </c>
      <c r="N4" s="16" t="s">
        <v>209</v>
      </c>
      <c r="O4" s="16" t="s">
        <v>219</v>
      </c>
    </row>
    <row r="5" spans="1:15" ht="18.75" x14ac:dyDescent="0.3">
      <c r="B5" s="196" t="s">
        <v>60</v>
      </c>
      <c r="C5" s="197">
        <f>C6+C23+C42</f>
        <v>9196</v>
      </c>
      <c r="D5" s="197">
        <f>D6+D23+D42</f>
        <v>425</v>
      </c>
      <c r="E5" s="415">
        <f>E6+E23+E42</f>
        <v>662</v>
      </c>
      <c r="F5" s="197">
        <f t="shared" ref="F5:K5" si="0">F6+F23+F42</f>
        <v>1307</v>
      </c>
      <c r="G5" s="197">
        <f t="shared" si="0"/>
        <v>1015</v>
      </c>
      <c r="H5" s="197">
        <f t="shared" si="0"/>
        <v>811</v>
      </c>
      <c r="I5" s="197">
        <f t="shared" si="0"/>
        <v>789</v>
      </c>
      <c r="J5" s="197">
        <f t="shared" si="0"/>
        <v>663</v>
      </c>
      <c r="K5" s="197">
        <f t="shared" si="0"/>
        <v>671</v>
      </c>
      <c r="L5" s="197">
        <f t="shared" ref="L5:O5" si="1">L6+L23+L42</f>
        <v>958</v>
      </c>
      <c r="M5" s="197">
        <f t="shared" si="1"/>
        <v>598</v>
      </c>
      <c r="N5" s="197">
        <f t="shared" si="1"/>
        <v>731</v>
      </c>
      <c r="O5" s="197">
        <f t="shared" si="1"/>
        <v>566</v>
      </c>
    </row>
    <row r="6" spans="1:15" x14ac:dyDescent="0.25">
      <c r="B6" s="173" t="s">
        <v>2</v>
      </c>
      <c r="C6" s="174">
        <f>SUM(C7:C22)</f>
        <v>2112</v>
      </c>
      <c r="D6" s="174">
        <v>146</v>
      </c>
      <c r="E6" s="174">
        <v>298</v>
      </c>
      <c r="F6" s="174">
        <v>346</v>
      </c>
      <c r="G6" s="174">
        <v>181</v>
      </c>
      <c r="H6" s="174">
        <v>186</v>
      </c>
      <c r="I6" s="174">
        <v>188</v>
      </c>
      <c r="J6" s="174">
        <v>131</v>
      </c>
      <c r="K6" s="174">
        <v>94</v>
      </c>
      <c r="L6" s="174">
        <v>232</v>
      </c>
      <c r="M6" s="174">
        <v>107</v>
      </c>
      <c r="N6" s="174">
        <v>96</v>
      </c>
      <c r="O6" s="174">
        <v>107</v>
      </c>
    </row>
    <row r="7" spans="1:15" x14ac:dyDescent="0.25">
      <c r="A7" s="3">
        <v>6220</v>
      </c>
      <c r="B7" s="175" t="s">
        <v>24</v>
      </c>
      <c r="C7" s="195">
        <f>SUM(D7:O7)</f>
        <v>70</v>
      </c>
      <c r="D7" s="195"/>
      <c r="E7" s="195">
        <v>19</v>
      </c>
      <c r="F7" s="195">
        <v>8</v>
      </c>
      <c r="G7" s="195">
        <v>6</v>
      </c>
      <c r="H7" s="195">
        <v>11</v>
      </c>
      <c r="I7" s="195">
        <v>13</v>
      </c>
      <c r="J7" s="195">
        <v>13</v>
      </c>
      <c r="K7" s="195"/>
      <c r="L7" s="212"/>
      <c r="M7" s="2"/>
      <c r="N7" s="1"/>
      <c r="O7" s="1"/>
    </row>
    <row r="8" spans="1:15" x14ac:dyDescent="0.25">
      <c r="A8" s="3">
        <v>6221</v>
      </c>
      <c r="B8" s="175" t="s">
        <v>12</v>
      </c>
      <c r="C8" s="195">
        <f>SUM(D8:O8)</f>
        <v>342</v>
      </c>
      <c r="D8" s="195">
        <v>7</v>
      </c>
      <c r="E8" s="195">
        <v>22</v>
      </c>
      <c r="F8" s="195">
        <v>73</v>
      </c>
      <c r="G8" s="195"/>
      <c r="H8" s="195">
        <v>1</v>
      </c>
      <c r="I8" s="195">
        <v>47</v>
      </c>
      <c r="J8" s="195">
        <v>31</v>
      </c>
      <c r="K8" s="195">
        <v>24</v>
      </c>
      <c r="L8" s="212">
        <v>131</v>
      </c>
      <c r="M8" s="2">
        <v>2</v>
      </c>
      <c r="N8" s="1">
        <v>2</v>
      </c>
      <c r="O8" s="1">
        <v>2</v>
      </c>
    </row>
    <row r="9" spans="1:15" x14ac:dyDescent="0.25">
      <c r="A9" s="3">
        <v>6226</v>
      </c>
      <c r="B9" s="175" t="s">
        <v>15</v>
      </c>
      <c r="C9" s="195">
        <f t="shared" ref="C9:C22" si="2">SUM(D9:O9)</f>
        <v>74</v>
      </c>
      <c r="D9" s="195"/>
      <c r="E9" s="195">
        <v>11</v>
      </c>
      <c r="F9" s="195">
        <v>11</v>
      </c>
      <c r="G9" s="195"/>
      <c r="H9" s="195">
        <v>13</v>
      </c>
      <c r="I9" s="195">
        <v>2</v>
      </c>
      <c r="J9" s="195">
        <v>11</v>
      </c>
      <c r="K9" s="195"/>
      <c r="L9" s="212"/>
      <c r="M9" s="2">
        <v>7</v>
      </c>
      <c r="N9" s="1"/>
      <c r="O9" s="1">
        <v>19</v>
      </c>
    </row>
    <row r="10" spans="1:15" x14ac:dyDescent="0.25">
      <c r="A10" s="3">
        <v>6227</v>
      </c>
      <c r="B10" s="175" t="s">
        <v>37</v>
      </c>
      <c r="C10" s="195">
        <f t="shared" si="2"/>
        <v>21</v>
      </c>
      <c r="D10" s="195">
        <v>1</v>
      </c>
      <c r="E10" s="195">
        <v>3</v>
      </c>
      <c r="F10" s="195">
        <v>5</v>
      </c>
      <c r="G10" s="195">
        <v>2</v>
      </c>
      <c r="H10" s="195"/>
      <c r="I10" s="195">
        <v>3</v>
      </c>
      <c r="J10" s="195"/>
      <c r="K10" s="195">
        <v>1</v>
      </c>
      <c r="L10" s="212"/>
      <c r="M10" s="2"/>
      <c r="N10" s="1"/>
      <c r="O10" s="1">
        <v>6</v>
      </c>
    </row>
    <row r="11" spans="1:15" x14ac:dyDescent="0.25">
      <c r="A11" s="3">
        <v>6225</v>
      </c>
      <c r="B11" s="175" t="s">
        <v>13</v>
      </c>
      <c r="C11" s="195">
        <f t="shared" si="2"/>
        <v>37</v>
      </c>
      <c r="D11" s="195">
        <v>3</v>
      </c>
      <c r="E11" s="195">
        <v>11</v>
      </c>
      <c r="F11" s="195">
        <v>13</v>
      </c>
      <c r="G11" s="195">
        <v>4</v>
      </c>
      <c r="H11" s="195">
        <v>6</v>
      </c>
      <c r="I11" s="195"/>
      <c r="J11" s="195"/>
      <c r="K11" s="195"/>
      <c r="L11" s="212"/>
      <c r="M11" s="2"/>
      <c r="N11" s="1"/>
      <c r="O11" s="1"/>
    </row>
    <row r="12" spans="1:15" x14ac:dyDescent="0.25">
      <c r="A12" s="3">
        <v>6223</v>
      </c>
      <c r="B12" s="175" t="s">
        <v>34</v>
      </c>
      <c r="C12" s="195">
        <f>SUM(D12:O12)</f>
        <v>37</v>
      </c>
      <c r="D12" s="195">
        <v>4</v>
      </c>
      <c r="E12" s="195">
        <v>2</v>
      </c>
      <c r="F12" s="195">
        <v>14</v>
      </c>
      <c r="G12" s="195">
        <v>8</v>
      </c>
      <c r="H12" s="195">
        <v>1</v>
      </c>
      <c r="I12" s="195">
        <v>3</v>
      </c>
      <c r="J12" s="195">
        <v>1</v>
      </c>
      <c r="K12" s="195"/>
      <c r="L12" s="212"/>
      <c r="M12" s="2">
        <v>3</v>
      </c>
      <c r="N12" s="1">
        <v>1</v>
      </c>
      <c r="O12" s="1"/>
    </row>
    <row r="13" spans="1:15" x14ac:dyDescent="0.25">
      <c r="A13" s="3">
        <v>6222</v>
      </c>
      <c r="B13" s="175" t="s">
        <v>9</v>
      </c>
      <c r="C13" s="195">
        <f t="shared" si="2"/>
        <v>103</v>
      </c>
      <c r="D13" s="195">
        <v>1</v>
      </c>
      <c r="E13" s="195">
        <v>7</v>
      </c>
      <c r="F13" s="195">
        <v>1</v>
      </c>
      <c r="G13" s="195">
        <v>12</v>
      </c>
      <c r="H13" s="195">
        <v>5</v>
      </c>
      <c r="I13" s="195">
        <v>7</v>
      </c>
      <c r="J13" s="195">
        <v>5</v>
      </c>
      <c r="K13" s="195">
        <v>3</v>
      </c>
      <c r="L13" s="212">
        <v>2</v>
      </c>
      <c r="M13" s="2">
        <v>17</v>
      </c>
      <c r="N13" s="1">
        <v>7</v>
      </c>
      <c r="O13" s="1">
        <v>36</v>
      </c>
    </row>
    <row r="14" spans="1:15" x14ac:dyDescent="0.25">
      <c r="A14" s="3">
        <v>6224</v>
      </c>
      <c r="B14" s="175" t="s">
        <v>3</v>
      </c>
      <c r="C14" s="195">
        <f t="shared" si="2"/>
        <v>32</v>
      </c>
      <c r="D14" s="195">
        <v>1</v>
      </c>
      <c r="E14" s="195"/>
      <c r="F14" s="195"/>
      <c r="G14" s="195"/>
      <c r="H14" s="195"/>
      <c r="I14" s="195">
        <v>1</v>
      </c>
      <c r="J14" s="195"/>
      <c r="K14" s="195">
        <v>4</v>
      </c>
      <c r="L14" s="212"/>
      <c r="M14" s="2">
        <v>4</v>
      </c>
      <c r="N14" s="1">
        <v>18</v>
      </c>
      <c r="O14" s="1">
        <v>4</v>
      </c>
    </row>
    <row r="15" spans="1:15" x14ac:dyDescent="0.25">
      <c r="A15" s="3">
        <v>25474</v>
      </c>
      <c r="B15" s="175" t="s">
        <v>16</v>
      </c>
      <c r="C15" s="195">
        <f t="shared" si="2"/>
        <v>124</v>
      </c>
      <c r="D15" s="195">
        <v>38</v>
      </c>
      <c r="E15" s="195">
        <v>17</v>
      </c>
      <c r="F15" s="195">
        <v>23</v>
      </c>
      <c r="G15" s="195">
        <v>11</v>
      </c>
      <c r="H15" s="195">
        <v>9</v>
      </c>
      <c r="I15" s="195">
        <v>18</v>
      </c>
      <c r="J15" s="195">
        <v>6</v>
      </c>
      <c r="K15" s="195"/>
      <c r="L15" s="212">
        <v>1</v>
      </c>
      <c r="M15" s="2"/>
      <c r="N15" s="1">
        <v>1</v>
      </c>
      <c r="O15" s="1"/>
    </row>
    <row r="16" spans="1:15" x14ac:dyDescent="0.25">
      <c r="A16" s="3">
        <v>6235</v>
      </c>
      <c r="B16" s="175" t="s">
        <v>11</v>
      </c>
      <c r="C16" s="195">
        <f t="shared" si="2"/>
        <v>32</v>
      </c>
      <c r="D16" s="195"/>
      <c r="E16" s="195">
        <v>3</v>
      </c>
      <c r="F16" s="195">
        <v>1</v>
      </c>
      <c r="G16" s="195">
        <v>6</v>
      </c>
      <c r="H16" s="195">
        <v>16</v>
      </c>
      <c r="I16" s="195">
        <v>4</v>
      </c>
      <c r="J16" s="195"/>
      <c r="K16" s="195"/>
      <c r="L16" s="212">
        <v>2</v>
      </c>
      <c r="M16" s="2"/>
      <c r="N16" s="1"/>
      <c r="O16" s="1"/>
    </row>
    <row r="17" spans="1:15" x14ac:dyDescent="0.25">
      <c r="A17" s="3">
        <v>6234</v>
      </c>
      <c r="B17" s="175" t="s">
        <v>26</v>
      </c>
      <c r="C17" s="195">
        <f t="shared" si="2"/>
        <v>241</v>
      </c>
      <c r="D17" s="195">
        <v>12</v>
      </c>
      <c r="E17" s="195">
        <v>13</v>
      </c>
      <c r="F17" s="195">
        <v>25</v>
      </c>
      <c r="G17" s="195">
        <v>20</v>
      </c>
      <c r="H17" s="195">
        <v>22</v>
      </c>
      <c r="I17" s="195">
        <v>23</v>
      </c>
      <c r="J17" s="195">
        <v>39</v>
      </c>
      <c r="K17" s="195">
        <v>25</v>
      </c>
      <c r="L17" s="212">
        <v>22</v>
      </c>
      <c r="M17" s="2">
        <v>20</v>
      </c>
      <c r="N17" s="1">
        <v>16</v>
      </c>
      <c r="O17" s="1">
        <v>4</v>
      </c>
    </row>
    <row r="18" spans="1:15" x14ac:dyDescent="0.25">
      <c r="A18" s="3">
        <v>6228</v>
      </c>
      <c r="B18" s="175" t="s">
        <v>10</v>
      </c>
      <c r="C18" s="195">
        <f t="shared" si="2"/>
        <v>206</v>
      </c>
      <c r="D18" s="195">
        <v>11</v>
      </c>
      <c r="E18" s="195">
        <v>96</v>
      </c>
      <c r="F18" s="195">
        <v>75</v>
      </c>
      <c r="G18" s="195">
        <v>8</v>
      </c>
      <c r="H18" s="195">
        <v>4</v>
      </c>
      <c r="I18" s="195"/>
      <c r="J18" s="195"/>
      <c r="K18" s="195">
        <v>3</v>
      </c>
      <c r="L18" s="212">
        <v>9</v>
      </c>
      <c r="M18" s="2"/>
      <c r="N18" s="1"/>
      <c r="O18" s="1"/>
    </row>
    <row r="19" spans="1:15" x14ac:dyDescent="0.25">
      <c r="A19" s="3">
        <v>6231</v>
      </c>
      <c r="B19" s="175" t="s">
        <v>47</v>
      </c>
      <c r="C19" s="195">
        <f t="shared" si="2"/>
        <v>13</v>
      </c>
      <c r="D19" s="195">
        <v>2</v>
      </c>
      <c r="E19" s="195">
        <v>2</v>
      </c>
      <c r="F19" s="195"/>
      <c r="G19" s="195"/>
      <c r="H19" s="195"/>
      <c r="I19" s="195">
        <v>9</v>
      </c>
      <c r="J19" s="195"/>
      <c r="K19" s="195"/>
      <c r="L19" s="212"/>
      <c r="M19" s="2"/>
      <c r="N19" s="1"/>
      <c r="O19" s="1"/>
    </row>
    <row r="20" spans="1:15" x14ac:dyDescent="0.25">
      <c r="A20" s="3">
        <v>6230</v>
      </c>
      <c r="B20" s="175" t="s">
        <v>30</v>
      </c>
      <c r="C20" s="195">
        <f t="shared" si="2"/>
        <v>38</v>
      </c>
      <c r="D20" s="195"/>
      <c r="E20" s="195">
        <v>1</v>
      </c>
      <c r="F20" s="195">
        <v>29</v>
      </c>
      <c r="G20" s="195">
        <v>1</v>
      </c>
      <c r="H20" s="195">
        <v>3</v>
      </c>
      <c r="I20" s="195">
        <v>4</v>
      </c>
      <c r="J20" s="195"/>
      <c r="K20" s="195"/>
      <c r="L20" s="212"/>
      <c r="M20" s="2"/>
      <c r="N20" s="1"/>
      <c r="O20" s="1"/>
    </row>
    <row r="21" spans="1:15" x14ac:dyDescent="0.25">
      <c r="A21" s="3">
        <v>6233</v>
      </c>
      <c r="B21" s="175" t="s">
        <v>28</v>
      </c>
      <c r="C21" s="195">
        <f t="shared" si="2"/>
        <v>20</v>
      </c>
      <c r="D21" s="195">
        <v>4</v>
      </c>
      <c r="E21" s="195">
        <v>4</v>
      </c>
      <c r="F21" s="195">
        <v>5</v>
      </c>
      <c r="G21" s="195">
        <v>4</v>
      </c>
      <c r="H21" s="195"/>
      <c r="I21" s="195"/>
      <c r="J21" s="195">
        <v>1</v>
      </c>
      <c r="K21" s="195">
        <v>2</v>
      </c>
      <c r="L21" s="212"/>
      <c r="M21" s="2"/>
      <c r="N21" s="1"/>
      <c r="O21" s="1"/>
    </row>
    <row r="22" spans="1:15" x14ac:dyDescent="0.25">
      <c r="A22" s="3">
        <v>20823</v>
      </c>
      <c r="B22" s="175" t="s">
        <v>44</v>
      </c>
      <c r="C22" s="195">
        <f t="shared" si="2"/>
        <v>722</v>
      </c>
      <c r="D22" s="195">
        <v>62</v>
      </c>
      <c r="E22" s="195">
        <v>87</v>
      </c>
      <c r="F22" s="195">
        <v>63</v>
      </c>
      <c r="G22" s="195">
        <v>99</v>
      </c>
      <c r="H22" s="195">
        <v>95</v>
      </c>
      <c r="I22" s="195">
        <v>54</v>
      </c>
      <c r="J22" s="195">
        <v>24</v>
      </c>
      <c r="K22" s="195">
        <v>32</v>
      </c>
      <c r="L22" s="212">
        <v>65</v>
      </c>
      <c r="M22" s="2">
        <v>54</v>
      </c>
      <c r="N22" s="1">
        <v>51</v>
      </c>
      <c r="O22" s="1">
        <v>36</v>
      </c>
    </row>
    <row r="23" spans="1:15" x14ac:dyDescent="0.25">
      <c r="A23" s="3" t="e">
        <v>#N/A</v>
      </c>
      <c r="B23" s="226" t="s">
        <v>6</v>
      </c>
      <c r="C23" s="227">
        <f>SUM(C24:C41)</f>
        <v>3426</v>
      </c>
      <c r="D23" s="227">
        <v>34</v>
      </c>
      <c r="E23" s="227">
        <v>81</v>
      </c>
      <c r="F23" s="227">
        <v>494</v>
      </c>
      <c r="G23" s="227">
        <v>575</v>
      </c>
      <c r="H23" s="227">
        <v>343</v>
      </c>
      <c r="I23" s="227">
        <v>235</v>
      </c>
      <c r="J23" s="227">
        <v>275</v>
      </c>
      <c r="K23" s="227">
        <v>264</v>
      </c>
      <c r="L23" s="227">
        <v>379</v>
      </c>
      <c r="M23" s="227">
        <v>326</v>
      </c>
      <c r="N23" s="227">
        <v>240</v>
      </c>
      <c r="O23" s="227">
        <v>180</v>
      </c>
    </row>
    <row r="24" spans="1:15" x14ac:dyDescent="0.25">
      <c r="A24" s="3">
        <v>6243</v>
      </c>
      <c r="B24" s="228" t="s">
        <v>23</v>
      </c>
      <c r="C24" s="195">
        <f>SUM(D24:O24)</f>
        <v>20</v>
      </c>
      <c r="D24" s="227"/>
      <c r="E24" s="227">
        <v>6</v>
      </c>
      <c r="F24" s="227">
        <v>4</v>
      </c>
      <c r="G24" s="227">
        <v>10</v>
      </c>
      <c r="H24" s="227"/>
      <c r="I24" s="227"/>
      <c r="J24" s="227"/>
      <c r="K24" s="227"/>
      <c r="L24" s="216"/>
      <c r="M24" s="2"/>
      <c r="N24" s="1"/>
      <c r="O24" s="1"/>
    </row>
    <row r="25" spans="1:15" x14ac:dyDescent="0.25">
      <c r="A25" s="3">
        <v>6244</v>
      </c>
      <c r="B25" s="228" t="s">
        <v>29</v>
      </c>
      <c r="C25" s="195">
        <f t="shared" ref="C25:C41" si="3">SUM(D25:O25)</f>
        <v>24</v>
      </c>
      <c r="D25" s="227">
        <v>7</v>
      </c>
      <c r="E25" s="227">
        <v>4</v>
      </c>
      <c r="F25" s="227">
        <v>6</v>
      </c>
      <c r="G25" s="227">
        <v>3</v>
      </c>
      <c r="H25" s="227">
        <v>4</v>
      </c>
      <c r="I25" s="227"/>
      <c r="J25" s="227"/>
      <c r="K25" s="227"/>
      <c r="L25" s="216"/>
      <c r="M25" s="2"/>
      <c r="N25" s="1"/>
      <c r="O25" s="1"/>
    </row>
    <row r="26" spans="1:15" x14ac:dyDescent="0.25">
      <c r="A26" s="3">
        <v>6768</v>
      </c>
      <c r="B26" s="228" t="s">
        <v>7</v>
      </c>
      <c r="C26" s="195">
        <f t="shared" si="3"/>
        <v>152</v>
      </c>
      <c r="D26" s="227"/>
      <c r="E26" s="227">
        <v>2</v>
      </c>
      <c r="F26" s="227">
        <v>7</v>
      </c>
      <c r="G26" s="227">
        <v>11</v>
      </c>
      <c r="H26" s="227">
        <v>26</v>
      </c>
      <c r="I26" s="227">
        <v>3</v>
      </c>
      <c r="J26" s="227">
        <v>19</v>
      </c>
      <c r="K26" s="227">
        <v>13</v>
      </c>
      <c r="L26" s="216">
        <v>27</v>
      </c>
      <c r="M26" s="2">
        <v>8</v>
      </c>
      <c r="N26" s="1">
        <v>22</v>
      </c>
      <c r="O26" s="1">
        <v>14</v>
      </c>
    </row>
    <row r="27" spans="1:15" x14ac:dyDescent="0.25">
      <c r="A27" s="3">
        <v>6239</v>
      </c>
      <c r="B27" s="228" t="s">
        <v>19</v>
      </c>
      <c r="C27" s="195">
        <f t="shared" si="3"/>
        <v>185</v>
      </c>
      <c r="D27" s="227">
        <v>2</v>
      </c>
      <c r="E27" s="227"/>
      <c r="F27" s="227">
        <v>9</v>
      </c>
      <c r="G27" s="227">
        <v>122</v>
      </c>
      <c r="H27" s="227">
        <v>51</v>
      </c>
      <c r="I27" s="227">
        <v>1</v>
      </c>
      <c r="J27" s="227"/>
      <c r="K27" s="227"/>
      <c r="L27" s="216"/>
      <c r="M27" s="2"/>
      <c r="N27" s="1"/>
      <c r="O27" s="1"/>
    </row>
    <row r="28" spans="1:15" x14ac:dyDescent="0.25">
      <c r="A28" s="3">
        <v>6240</v>
      </c>
      <c r="B28" s="228" t="s">
        <v>48</v>
      </c>
      <c r="C28" s="195">
        <f t="shared" si="3"/>
        <v>12</v>
      </c>
      <c r="D28" s="227"/>
      <c r="E28" s="227">
        <v>3</v>
      </c>
      <c r="F28" s="227">
        <v>1</v>
      </c>
      <c r="G28" s="227">
        <v>1</v>
      </c>
      <c r="H28" s="227"/>
      <c r="I28" s="227">
        <v>5</v>
      </c>
      <c r="J28" s="227"/>
      <c r="K28" s="227"/>
      <c r="L28" s="216"/>
      <c r="M28" s="2"/>
      <c r="N28" s="1">
        <v>2</v>
      </c>
      <c r="O28" s="1"/>
    </row>
    <row r="29" spans="1:15" x14ac:dyDescent="0.25">
      <c r="A29" s="3">
        <v>6245</v>
      </c>
      <c r="B29" s="228" t="s">
        <v>50</v>
      </c>
      <c r="C29" s="195">
        <f t="shared" si="3"/>
        <v>12</v>
      </c>
      <c r="D29" s="227"/>
      <c r="E29" s="227"/>
      <c r="F29" s="227">
        <v>3</v>
      </c>
      <c r="G29" s="227">
        <v>1</v>
      </c>
      <c r="H29" s="227">
        <v>1</v>
      </c>
      <c r="I29" s="227"/>
      <c r="J29" s="227">
        <v>1</v>
      </c>
      <c r="K29" s="227"/>
      <c r="L29" s="216"/>
      <c r="M29" s="2">
        <v>6</v>
      </c>
      <c r="N29" s="1"/>
      <c r="O29" s="1"/>
    </row>
    <row r="30" spans="1:15" x14ac:dyDescent="0.25">
      <c r="A30" s="3">
        <v>6246</v>
      </c>
      <c r="B30" s="228" t="s">
        <v>8</v>
      </c>
      <c r="C30" s="195">
        <f t="shared" si="3"/>
        <v>35</v>
      </c>
      <c r="D30" s="227"/>
      <c r="E30" s="227">
        <v>2</v>
      </c>
      <c r="F30" s="227"/>
      <c r="G30" s="227">
        <v>31</v>
      </c>
      <c r="H30" s="227"/>
      <c r="I30" s="227"/>
      <c r="J30" s="227"/>
      <c r="K30" s="227"/>
      <c r="L30" s="216"/>
      <c r="M30" s="2"/>
      <c r="N30" s="1">
        <v>2</v>
      </c>
      <c r="O30" s="1"/>
    </row>
    <row r="31" spans="1:15" x14ac:dyDescent="0.25">
      <c r="A31" s="3">
        <v>6241</v>
      </c>
      <c r="B31" s="228" t="s">
        <v>49</v>
      </c>
      <c r="C31" s="195">
        <f t="shared" si="3"/>
        <v>9</v>
      </c>
      <c r="D31" s="227">
        <v>2</v>
      </c>
      <c r="E31" s="227">
        <v>2</v>
      </c>
      <c r="F31" s="227"/>
      <c r="G31" s="227"/>
      <c r="H31" s="227"/>
      <c r="I31" s="227">
        <v>2</v>
      </c>
      <c r="J31" s="227">
        <v>1</v>
      </c>
      <c r="K31" s="227"/>
      <c r="L31" s="216">
        <v>1</v>
      </c>
      <c r="M31" s="2"/>
      <c r="N31" s="1">
        <v>1</v>
      </c>
      <c r="O31" s="1"/>
    </row>
    <row r="32" spans="1:15" x14ac:dyDescent="0.25">
      <c r="A32" s="3">
        <v>6242</v>
      </c>
      <c r="B32" s="228" t="s">
        <v>38</v>
      </c>
      <c r="C32" s="195">
        <f t="shared" si="3"/>
        <v>167</v>
      </c>
      <c r="D32" s="227"/>
      <c r="E32" s="227">
        <v>2</v>
      </c>
      <c r="F32" s="227">
        <v>33</v>
      </c>
      <c r="G32" s="227">
        <v>4</v>
      </c>
      <c r="H32" s="227"/>
      <c r="I32" s="227"/>
      <c r="J32" s="227">
        <v>17</v>
      </c>
      <c r="K32" s="227">
        <v>25</v>
      </c>
      <c r="L32" s="216">
        <v>28</v>
      </c>
      <c r="M32" s="2">
        <v>19</v>
      </c>
      <c r="N32" s="1">
        <v>19</v>
      </c>
      <c r="O32" s="1">
        <v>20</v>
      </c>
    </row>
    <row r="33" spans="1:15" x14ac:dyDescent="0.25">
      <c r="A33" s="3">
        <v>6248</v>
      </c>
      <c r="B33" s="228" t="s">
        <v>51</v>
      </c>
      <c r="C33" s="195">
        <f t="shared" si="3"/>
        <v>61</v>
      </c>
      <c r="D33" s="227">
        <v>3</v>
      </c>
      <c r="E33" s="227">
        <v>12</v>
      </c>
      <c r="F33" s="227">
        <v>12</v>
      </c>
      <c r="G33" s="227">
        <v>9</v>
      </c>
      <c r="H33" s="227">
        <v>1</v>
      </c>
      <c r="I33" s="227"/>
      <c r="J33" s="227"/>
      <c r="K33" s="227"/>
      <c r="L33" s="216"/>
      <c r="M33" s="2">
        <v>15</v>
      </c>
      <c r="N33" s="1">
        <v>9</v>
      </c>
      <c r="O33" s="1"/>
    </row>
    <row r="34" spans="1:15" x14ac:dyDescent="0.25">
      <c r="A34" s="3">
        <v>6249</v>
      </c>
      <c r="B34" s="228" t="s">
        <v>27</v>
      </c>
      <c r="C34" s="195">
        <f t="shared" si="3"/>
        <v>259</v>
      </c>
      <c r="D34" s="229"/>
      <c r="E34" s="229">
        <v>21</v>
      </c>
      <c r="F34" s="229">
        <v>21</v>
      </c>
      <c r="G34" s="229">
        <v>18</v>
      </c>
      <c r="H34" s="229">
        <v>47</v>
      </c>
      <c r="I34" s="229">
        <v>25</v>
      </c>
      <c r="J34" s="229">
        <v>22</v>
      </c>
      <c r="K34" s="229">
        <v>28</v>
      </c>
      <c r="L34" s="216">
        <v>54</v>
      </c>
      <c r="M34" s="2">
        <v>18</v>
      </c>
      <c r="N34" s="1">
        <v>5</v>
      </c>
      <c r="O34" s="1"/>
    </row>
    <row r="35" spans="1:15" x14ac:dyDescent="0.25">
      <c r="A35" s="3">
        <v>6250</v>
      </c>
      <c r="B35" s="228" t="s">
        <v>17</v>
      </c>
      <c r="C35" s="195">
        <f t="shared" si="3"/>
        <v>6</v>
      </c>
      <c r="D35" s="229"/>
      <c r="E35" s="229"/>
      <c r="F35" s="229">
        <v>2</v>
      </c>
      <c r="G35" s="229"/>
      <c r="H35" s="229"/>
      <c r="I35" s="229"/>
      <c r="J35" s="229"/>
      <c r="K35" s="229"/>
      <c r="L35" s="216"/>
      <c r="M35" s="2">
        <v>4</v>
      </c>
      <c r="N35" s="1"/>
      <c r="O35" s="1"/>
    </row>
    <row r="36" spans="1:15" x14ac:dyDescent="0.25">
      <c r="A36" s="3">
        <v>6253</v>
      </c>
      <c r="B36" s="228" t="s">
        <v>18</v>
      </c>
      <c r="C36" s="195">
        <f t="shared" si="3"/>
        <v>299</v>
      </c>
      <c r="D36" s="229">
        <v>1</v>
      </c>
      <c r="E36" s="229"/>
      <c r="F36" s="229"/>
      <c r="G36" s="229">
        <v>67</v>
      </c>
      <c r="H36" s="229">
        <v>67</v>
      </c>
      <c r="I36" s="229">
        <v>72</v>
      </c>
      <c r="J36" s="229">
        <v>38</v>
      </c>
      <c r="K36" s="229">
        <v>28</v>
      </c>
      <c r="L36" s="216">
        <v>25</v>
      </c>
      <c r="M36" s="2"/>
      <c r="N36" s="1"/>
      <c r="O36" s="1">
        <v>1</v>
      </c>
    </row>
    <row r="37" spans="1:15" x14ac:dyDescent="0.25">
      <c r="A37" s="3">
        <v>6252</v>
      </c>
      <c r="B37" s="228" t="s">
        <v>33</v>
      </c>
      <c r="C37" s="195">
        <f t="shared" si="3"/>
        <v>19</v>
      </c>
      <c r="D37" s="229">
        <v>1</v>
      </c>
      <c r="E37" s="229">
        <v>2</v>
      </c>
      <c r="F37" s="229"/>
      <c r="G37" s="229">
        <v>7</v>
      </c>
      <c r="H37" s="229">
        <v>1</v>
      </c>
      <c r="I37" s="229">
        <v>2</v>
      </c>
      <c r="J37" s="229">
        <v>3</v>
      </c>
      <c r="K37" s="229">
        <v>2</v>
      </c>
      <c r="L37" s="216"/>
      <c r="M37" s="2">
        <v>1</v>
      </c>
      <c r="N37" s="1"/>
      <c r="O37" s="1"/>
    </row>
    <row r="38" spans="1:15" x14ac:dyDescent="0.25">
      <c r="A38" s="3">
        <v>6251</v>
      </c>
      <c r="B38" s="228" t="s">
        <v>32</v>
      </c>
      <c r="C38" s="195">
        <f t="shared" si="3"/>
        <v>150</v>
      </c>
      <c r="D38" s="229"/>
      <c r="E38" s="229">
        <v>1</v>
      </c>
      <c r="F38" s="229"/>
      <c r="G38" s="229">
        <v>3</v>
      </c>
      <c r="H38" s="229"/>
      <c r="I38" s="229"/>
      <c r="J38" s="229"/>
      <c r="K38" s="229"/>
      <c r="L38" s="216">
        <v>23</v>
      </c>
      <c r="M38" s="2">
        <v>49</v>
      </c>
      <c r="N38" s="1">
        <v>43</v>
      </c>
      <c r="O38" s="1">
        <v>31</v>
      </c>
    </row>
    <row r="39" spans="1:15" x14ac:dyDescent="0.25">
      <c r="A39" s="3">
        <v>26983</v>
      </c>
      <c r="B39" s="228" t="s">
        <v>22</v>
      </c>
      <c r="C39" s="195">
        <f t="shared" si="3"/>
        <v>116</v>
      </c>
      <c r="D39" s="229">
        <v>12</v>
      </c>
      <c r="E39" s="229">
        <v>3</v>
      </c>
      <c r="F39" s="229">
        <v>1</v>
      </c>
      <c r="G39" s="229">
        <v>1</v>
      </c>
      <c r="H39" s="229"/>
      <c r="I39" s="229">
        <v>1</v>
      </c>
      <c r="J39" s="229"/>
      <c r="K39" s="229">
        <v>6</v>
      </c>
      <c r="L39" s="216">
        <v>53</v>
      </c>
      <c r="M39" s="2">
        <v>25</v>
      </c>
      <c r="N39" s="1">
        <v>7</v>
      </c>
      <c r="O39" s="1">
        <v>7</v>
      </c>
    </row>
    <row r="40" spans="1:15" x14ac:dyDescent="0.25">
      <c r="A40" s="3">
        <v>29132</v>
      </c>
      <c r="B40" s="228" t="s">
        <v>45</v>
      </c>
      <c r="C40" s="195">
        <f t="shared" si="3"/>
        <v>1543</v>
      </c>
      <c r="D40" s="229">
        <v>2</v>
      </c>
      <c r="E40" s="229">
        <v>14</v>
      </c>
      <c r="F40" s="229">
        <v>356</v>
      </c>
      <c r="G40" s="229">
        <v>220</v>
      </c>
      <c r="H40" s="229">
        <v>111</v>
      </c>
      <c r="I40" s="229">
        <v>93</v>
      </c>
      <c r="J40" s="229">
        <v>123</v>
      </c>
      <c r="K40" s="229">
        <v>126</v>
      </c>
      <c r="L40" s="216">
        <v>146</v>
      </c>
      <c r="M40" s="2">
        <v>147</v>
      </c>
      <c r="N40" s="1">
        <v>118</v>
      </c>
      <c r="O40" s="1">
        <v>87</v>
      </c>
    </row>
    <row r="41" spans="1:15" x14ac:dyDescent="0.25">
      <c r="A41" s="3">
        <v>31271</v>
      </c>
      <c r="B41" s="228" t="s">
        <v>43</v>
      </c>
      <c r="C41" s="195">
        <f t="shared" si="3"/>
        <v>357</v>
      </c>
      <c r="D41" s="229">
        <v>4</v>
      </c>
      <c r="E41" s="229">
        <v>7</v>
      </c>
      <c r="F41" s="229">
        <v>39</v>
      </c>
      <c r="G41" s="229">
        <v>67</v>
      </c>
      <c r="H41" s="229">
        <v>34</v>
      </c>
      <c r="I41" s="229">
        <v>31</v>
      </c>
      <c r="J41" s="229">
        <v>51</v>
      </c>
      <c r="K41" s="229">
        <v>36</v>
      </c>
      <c r="L41" s="216">
        <v>22</v>
      </c>
      <c r="M41" s="2">
        <v>34</v>
      </c>
      <c r="N41" s="1">
        <v>12</v>
      </c>
      <c r="O41" s="1">
        <v>20</v>
      </c>
    </row>
    <row r="42" spans="1:15" s="15" customFormat="1" x14ac:dyDescent="0.25">
      <c r="A42" s="413" t="e">
        <v>#N/A</v>
      </c>
      <c r="B42" s="221" t="s">
        <v>0</v>
      </c>
      <c r="C42" s="414">
        <f>SUM(D42:O42)</f>
        <v>3658</v>
      </c>
      <c r="D42" s="222">
        <v>245</v>
      </c>
      <c r="E42" s="222">
        <v>283</v>
      </c>
      <c r="F42" s="222">
        <v>467</v>
      </c>
      <c r="G42" s="222">
        <v>259</v>
      </c>
      <c r="H42" s="222">
        <v>282</v>
      </c>
      <c r="I42" s="222">
        <v>366</v>
      </c>
      <c r="J42" s="222">
        <v>257</v>
      </c>
      <c r="K42" s="222">
        <v>313</v>
      </c>
      <c r="L42" s="222">
        <v>347</v>
      </c>
      <c r="M42" s="222">
        <v>165</v>
      </c>
      <c r="N42" s="222">
        <v>395</v>
      </c>
      <c r="O42" s="222">
        <v>279</v>
      </c>
    </row>
    <row r="43" spans="1:15" x14ac:dyDescent="0.25">
      <c r="A43" s="3">
        <v>7314</v>
      </c>
      <c r="B43" s="223" t="s">
        <v>1</v>
      </c>
      <c r="C43" s="195">
        <f>SUM(D43:O43)</f>
        <v>19</v>
      </c>
      <c r="D43" s="222"/>
      <c r="E43" s="222"/>
      <c r="F43" s="222"/>
      <c r="G43" s="222"/>
      <c r="H43" s="222"/>
      <c r="I43" s="222"/>
      <c r="J43" s="222">
        <v>19</v>
      </c>
      <c r="K43" s="222"/>
      <c r="L43" s="225"/>
      <c r="M43" s="2"/>
      <c r="N43" s="1"/>
      <c r="O43" s="1"/>
    </row>
    <row r="44" spans="1:15" x14ac:dyDescent="0.25">
      <c r="A44" s="3">
        <v>6266</v>
      </c>
      <c r="B44" s="223" t="s">
        <v>4</v>
      </c>
      <c r="C44" s="195">
        <f t="shared" ref="C44:C58" si="4">SUM(D44:O44)</f>
        <v>19</v>
      </c>
      <c r="D44" s="222">
        <v>1</v>
      </c>
      <c r="E44" s="222"/>
      <c r="F44" s="222">
        <v>1</v>
      </c>
      <c r="G44" s="222">
        <v>1</v>
      </c>
      <c r="H44" s="222"/>
      <c r="I44" s="222">
        <v>1</v>
      </c>
      <c r="J44" s="222">
        <v>1</v>
      </c>
      <c r="K44" s="222">
        <v>10</v>
      </c>
      <c r="L44" s="225">
        <v>4</v>
      </c>
      <c r="M44" s="2"/>
      <c r="N44" s="1"/>
      <c r="O44" s="1"/>
    </row>
    <row r="45" spans="1:15" x14ac:dyDescent="0.25">
      <c r="A45" s="3">
        <v>6264</v>
      </c>
      <c r="B45" s="223" t="s">
        <v>56</v>
      </c>
      <c r="C45" s="195">
        <f t="shared" si="4"/>
        <v>445</v>
      </c>
      <c r="D45" s="224"/>
      <c r="E45" s="224">
        <v>44</v>
      </c>
      <c r="F45" s="224">
        <v>127</v>
      </c>
      <c r="G45" s="224">
        <v>4</v>
      </c>
      <c r="H45" s="224">
        <v>25</v>
      </c>
      <c r="I45" s="224">
        <v>70</v>
      </c>
      <c r="J45" s="224">
        <v>20</v>
      </c>
      <c r="K45" s="224">
        <v>20</v>
      </c>
      <c r="L45" s="225">
        <v>69</v>
      </c>
      <c r="M45" s="2">
        <v>19</v>
      </c>
      <c r="N45" s="1">
        <v>35</v>
      </c>
      <c r="O45" s="1">
        <v>12</v>
      </c>
    </row>
    <row r="46" spans="1:15" x14ac:dyDescent="0.25">
      <c r="A46" s="3">
        <v>6267</v>
      </c>
      <c r="B46" s="223" t="s">
        <v>35</v>
      </c>
      <c r="C46" s="195">
        <f t="shared" si="4"/>
        <v>224</v>
      </c>
      <c r="D46" s="224">
        <v>56</v>
      </c>
      <c r="E46" s="224">
        <v>47</v>
      </c>
      <c r="F46" s="224">
        <v>47</v>
      </c>
      <c r="G46" s="224">
        <v>5</v>
      </c>
      <c r="H46" s="224">
        <v>1</v>
      </c>
      <c r="I46" s="224">
        <v>2</v>
      </c>
      <c r="J46" s="224"/>
      <c r="K46" s="224">
        <v>1</v>
      </c>
      <c r="L46" s="225">
        <v>30</v>
      </c>
      <c r="M46" s="2">
        <v>10</v>
      </c>
      <c r="N46" s="1">
        <v>24</v>
      </c>
      <c r="O46" s="1">
        <v>1</v>
      </c>
    </row>
    <row r="47" spans="1:15" x14ac:dyDescent="0.25">
      <c r="A47" s="3">
        <v>6263</v>
      </c>
      <c r="B47" s="223" t="s">
        <v>55</v>
      </c>
      <c r="C47" s="195">
        <f t="shared" si="4"/>
        <v>123</v>
      </c>
      <c r="D47" s="224">
        <v>19</v>
      </c>
      <c r="E47" s="224">
        <v>1</v>
      </c>
      <c r="F47" s="224">
        <v>1</v>
      </c>
      <c r="G47" s="224">
        <v>5</v>
      </c>
      <c r="H47" s="224">
        <v>94</v>
      </c>
      <c r="I47" s="224"/>
      <c r="J47" s="224"/>
      <c r="K47" s="224"/>
      <c r="L47" s="225"/>
      <c r="M47" s="2"/>
      <c r="N47" s="1"/>
      <c r="O47" s="1">
        <v>3</v>
      </c>
    </row>
    <row r="48" spans="1:15" x14ac:dyDescent="0.25">
      <c r="A48" s="3">
        <v>6257</v>
      </c>
      <c r="B48" s="223" t="s">
        <v>36</v>
      </c>
      <c r="C48" s="195">
        <f t="shared" si="4"/>
        <v>15</v>
      </c>
      <c r="D48" s="224"/>
      <c r="E48" s="224"/>
      <c r="F48" s="224"/>
      <c r="G48" s="224"/>
      <c r="H48" s="224"/>
      <c r="I48" s="224"/>
      <c r="J48" s="224"/>
      <c r="K48" s="224"/>
      <c r="L48" s="225">
        <v>1</v>
      </c>
      <c r="M48" s="2"/>
      <c r="N48" s="1">
        <v>14</v>
      </c>
      <c r="O48" s="1"/>
    </row>
    <row r="49" spans="1:15" x14ac:dyDescent="0.25">
      <c r="A49" s="3">
        <v>6262</v>
      </c>
      <c r="B49" s="223" t="s">
        <v>39</v>
      </c>
      <c r="C49" s="195">
        <f t="shared" si="4"/>
        <v>9</v>
      </c>
      <c r="D49" s="224"/>
      <c r="E49" s="224"/>
      <c r="F49" s="224"/>
      <c r="G49" s="224"/>
      <c r="H49" s="224"/>
      <c r="I49" s="224">
        <v>1</v>
      </c>
      <c r="J49" s="224">
        <v>2</v>
      </c>
      <c r="K49" s="224"/>
      <c r="L49" s="225"/>
      <c r="M49" s="2">
        <v>2</v>
      </c>
      <c r="N49" s="1">
        <v>3</v>
      </c>
      <c r="O49" s="1">
        <v>1</v>
      </c>
    </row>
    <row r="50" spans="1:15" x14ac:dyDescent="0.25">
      <c r="A50" s="3">
        <v>6268</v>
      </c>
      <c r="B50" s="223" t="s">
        <v>57</v>
      </c>
      <c r="C50" s="195">
        <f t="shared" si="4"/>
        <v>17</v>
      </c>
      <c r="D50" s="224">
        <v>2</v>
      </c>
      <c r="E50" s="224">
        <v>1</v>
      </c>
      <c r="F50" s="224"/>
      <c r="G50" s="224"/>
      <c r="H50" s="224"/>
      <c r="I50" s="224"/>
      <c r="J50" s="224"/>
      <c r="K50" s="224"/>
      <c r="L50" s="225">
        <v>5</v>
      </c>
      <c r="M50" s="2">
        <v>4</v>
      </c>
      <c r="N50" s="1">
        <v>3</v>
      </c>
      <c r="O50" s="1">
        <v>2</v>
      </c>
    </row>
    <row r="51" spans="1:15" x14ac:dyDescent="0.25">
      <c r="A51" s="3">
        <v>6255</v>
      </c>
      <c r="B51" s="223" t="s">
        <v>14</v>
      </c>
      <c r="C51" s="195">
        <f t="shared" si="4"/>
        <v>1074</v>
      </c>
      <c r="D51" s="224">
        <v>78</v>
      </c>
      <c r="E51" s="224">
        <v>64</v>
      </c>
      <c r="F51" s="224">
        <v>99</v>
      </c>
      <c r="G51" s="224">
        <v>65</v>
      </c>
      <c r="H51" s="224">
        <v>48</v>
      </c>
      <c r="I51" s="224">
        <v>131</v>
      </c>
      <c r="J51" s="224">
        <v>59</v>
      </c>
      <c r="K51" s="224">
        <v>137</v>
      </c>
      <c r="L51" s="225">
        <v>136</v>
      </c>
      <c r="M51" s="2">
        <v>39</v>
      </c>
      <c r="N51" s="1">
        <v>99</v>
      </c>
      <c r="O51" s="1">
        <v>119</v>
      </c>
    </row>
    <row r="52" spans="1:15" x14ac:dyDescent="0.25">
      <c r="A52" s="3">
        <v>6256</v>
      </c>
      <c r="B52" s="223" t="s">
        <v>52</v>
      </c>
      <c r="C52" s="195">
        <f t="shared" si="4"/>
        <v>845</v>
      </c>
      <c r="D52" s="224">
        <v>35</v>
      </c>
      <c r="E52" s="224">
        <v>63</v>
      </c>
      <c r="F52" s="224">
        <v>105</v>
      </c>
      <c r="G52" s="224">
        <v>89</v>
      </c>
      <c r="H52" s="224">
        <v>87</v>
      </c>
      <c r="I52" s="224">
        <v>86</v>
      </c>
      <c r="J52" s="224">
        <v>104</v>
      </c>
      <c r="K52" s="224">
        <v>55</v>
      </c>
      <c r="L52" s="225">
        <v>43</v>
      </c>
      <c r="M52" s="2">
        <v>54</v>
      </c>
      <c r="N52" s="1">
        <v>58</v>
      </c>
      <c r="O52" s="1">
        <v>66</v>
      </c>
    </row>
    <row r="53" spans="1:15" x14ac:dyDescent="0.25">
      <c r="A53" s="3">
        <v>6261</v>
      </c>
      <c r="B53" s="223" t="s">
        <v>54</v>
      </c>
      <c r="C53" s="195">
        <f t="shared" si="4"/>
        <v>344</v>
      </c>
      <c r="D53" s="224">
        <v>2</v>
      </c>
      <c r="E53" s="224">
        <v>1</v>
      </c>
      <c r="F53" s="224">
        <v>14</v>
      </c>
      <c r="G53" s="224">
        <v>38</v>
      </c>
      <c r="H53" s="224">
        <v>26</v>
      </c>
      <c r="I53" s="224">
        <v>25</v>
      </c>
      <c r="J53" s="224">
        <v>40</v>
      </c>
      <c r="K53" s="224">
        <v>68</v>
      </c>
      <c r="L53" s="225">
        <v>42</v>
      </c>
      <c r="M53" s="2">
        <v>32</v>
      </c>
      <c r="N53" s="1">
        <v>22</v>
      </c>
      <c r="O53" s="1">
        <v>34</v>
      </c>
    </row>
    <row r="54" spans="1:15" x14ac:dyDescent="0.25">
      <c r="A54" s="3">
        <v>6260</v>
      </c>
      <c r="B54" s="223" t="s">
        <v>25</v>
      </c>
      <c r="C54" s="195">
        <f t="shared" si="4"/>
        <v>431</v>
      </c>
      <c r="D54" s="224">
        <v>27</v>
      </c>
      <c r="E54" s="224">
        <v>59</v>
      </c>
      <c r="F54" s="224">
        <v>71</v>
      </c>
      <c r="G54" s="224">
        <v>29</v>
      </c>
      <c r="H54" s="224">
        <v>1</v>
      </c>
      <c r="I54" s="224">
        <v>41</v>
      </c>
      <c r="J54" s="224">
        <v>5</v>
      </c>
      <c r="K54" s="224">
        <v>18</v>
      </c>
      <c r="L54" s="225">
        <v>8</v>
      </c>
      <c r="M54" s="2">
        <v>1</v>
      </c>
      <c r="N54" s="1">
        <v>130</v>
      </c>
      <c r="O54" s="1">
        <v>41</v>
      </c>
    </row>
    <row r="55" spans="1:15" x14ac:dyDescent="0.25">
      <c r="A55" s="3">
        <v>6238</v>
      </c>
      <c r="B55" s="223" t="s">
        <v>21</v>
      </c>
      <c r="C55" s="195">
        <f t="shared" si="4"/>
        <v>24</v>
      </c>
      <c r="D55" s="224">
        <v>21</v>
      </c>
      <c r="E55" s="224"/>
      <c r="F55" s="224"/>
      <c r="G55" s="224"/>
      <c r="H55" s="224"/>
      <c r="I55" s="224"/>
      <c r="J55" s="224"/>
      <c r="K55" s="224"/>
      <c r="L55" s="225"/>
      <c r="M55" s="2">
        <v>2</v>
      </c>
      <c r="N55" s="1">
        <v>1</v>
      </c>
      <c r="O55" s="1"/>
    </row>
    <row r="56" spans="1:15" x14ac:dyDescent="0.25">
      <c r="A56" s="3">
        <v>6259</v>
      </c>
      <c r="B56" s="223" t="s">
        <v>53</v>
      </c>
      <c r="C56" s="195">
        <f t="shared" si="4"/>
        <v>24</v>
      </c>
      <c r="D56" s="224">
        <v>3</v>
      </c>
      <c r="E56" s="224">
        <v>1</v>
      </c>
      <c r="F56" s="224"/>
      <c r="G56" s="224">
        <v>20</v>
      </c>
      <c r="H56" s="224"/>
      <c r="I56" s="224"/>
      <c r="J56" s="224"/>
      <c r="K56" s="224"/>
      <c r="L56" s="225"/>
      <c r="M56" s="2"/>
      <c r="N56" s="1"/>
      <c r="O56" s="1"/>
    </row>
    <row r="57" spans="1:15" x14ac:dyDescent="0.25">
      <c r="A57" s="3">
        <v>6258</v>
      </c>
      <c r="B57" s="223" t="s">
        <v>20</v>
      </c>
      <c r="C57" s="195">
        <f t="shared" si="4"/>
        <v>15</v>
      </c>
      <c r="D57" s="224">
        <v>1</v>
      </c>
      <c r="E57" s="224">
        <v>1</v>
      </c>
      <c r="F57" s="224"/>
      <c r="G57" s="224"/>
      <c r="H57" s="224"/>
      <c r="I57" s="224">
        <v>6</v>
      </c>
      <c r="J57" s="224">
        <v>2</v>
      </c>
      <c r="K57" s="224"/>
      <c r="L57" s="225">
        <v>4</v>
      </c>
      <c r="M57" s="2"/>
      <c r="N57" s="1">
        <v>1</v>
      </c>
      <c r="O57" s="1"/>
    </row>
    <row r="58" spans="1:15" x14ac:dyDescent="0.25">
      <c r="A58" s="3">
        <v>32158</v>
      </c>
      <c r="B58" s="412" t="s">
        <v>59</v>
      </c>
      <c r="C58" s="195">
        <f t="shared" si="4"/>
        <v>30</v>
      </c>
      <c r="D58" s="225"/>
      <c r="E58" s="225">
        <v>1</v>
      </c>
      <c r="F58" s="225">
        <v>2</v>
      </c>
      <c r="G58" s="225">
        <v>3</v>
      </c>
      <c r="H58" s="225"/>
      <c r="I58" s="225">
        <v>3</v>
      </c>
      <c r="J58" s="225">
        <v>5</v>
      </c>
      <c r="K58" s="225">
        <v>4</v>
      </c>
      <c r="L58" s="225">
        <v>5</v>
      </c>
      <c r="M58" s="2">
        <v>2</v>
      </c>
      <c r="N58" s="1">
        <v>5</v>
      </c>
      <c r="O58" s="1"/>
    </row>
  </sheetData>
  <mergeCells count="1"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2:O59"/>
  <sheetViews>
    <sheetView showGridLines="0" zoomScale="75" zoomScaleNormal="75" workbookViewId="0">
      <selection activeCell="U18" sqref="U18"/>
    </sheetView>
  </sheetViews>
  <sheetFormatPr baseColWidth="10" defaultRowHeight="15" x14ac:dyDescent="0.25"/>
  <cols>
    <col min="1" max="1" width="11.28515625" style="3" customWidth="1"/>
    <col min="2" max="2" width="33.7109375" style="12" customWidth="1"/>
    <col min="3" max="3" width="6.5703125" style="3" customWidth="1"/>
    <col min="4" max="5" width="4.7109375" style="3" bestFit="1" customWidth="1"/>
    <col min="6" max="6" width="5.85546875" style="3" customWidth="1"/>
    <col min="7" max="7" width="5.7109375" style="3" customWidth="1"/>
    <col min="8" max="8" width="6.85546875" style="3" customWidth="1"/>
    <col min="9" max="9" width="5.42578125" style="3" customWidth="1"/>
    <col min="10" max="10" width="5.85546875" bestFit="1" customWidth="1"/>
    <col min="11" max="11" width="7" customWidth="1"/>
    <col min="12" max="12" width="6.85546875" style="3" customWidth="1"/>
    <col min="13" max="13" width="6.42578125" style="3" customWidth="1"/>
    <col min="14" max="14" width="9" customWidth="1"/>
    <col min="15" max="15" width="8.42578125" customWidth="1"/>
  </cols>
  <sheetData>
    <row r="2" spans="1:15" ht="42.75" customHeight="1" x14ac:dyDescent="0.25">
      <c r="A2" s="487" t="s">
        <v>194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</row>
    <row r="4" spans="1:15" x14ac:dyDescent="0.25">
      <c r="A4" s="176" t="s">
        <v>61</v>
      </c>
      <c r="B4" s="16" t="s">
        <v>62</v>
      </c>
      <c r="C4" s="16" t="s">
        <v>42</v>
      </c>
      <c r="D4" s="16" t="s">
        <v>63</v>
      </c>
      <c r="E4" s="16" t="s">
        <v>64</v>
      </c>
      <c r="F4" s="16" t="s">
        <v>65</v>
      </c>
      <c r="G4" s="16" t="s">
        <v>66</v>
      </c>
      <c r="H4" s="16" t="s">
        <v>203</v>
      </c>
      <c r="I4" s="16" t="s">
        <v>205</v>
      </c>
      <c r="J4" s="16" t="s">
        <v>206</v>
      </c>
      <c r="K4" s="16" t="s">
        <v>212</v>
      </c>
      <c r="L4" s="16" t="s">
        <v>213</v>
      </c>
      <c r="M4" s="16" t="s">
        <v>216</v>
      </c>
      <c r="N4" s="16" t="s">
        <v>209</v>
      </c>
      <c r="O4" s="16" t="s">
        <v>218</v>
      </c>
    </row>
    <row r="5" spans="1:15" ht="15.75" x14ac:dyDescent="0.25">
      <c r="A5" s="176"/>
      <c r="B5" s="443" t="s">
        <v>60</v>
      </c>
      <c r="C5" s="10">
        <f>C6+C23+C42</f>
        <v>15971</v>
      </c>
      <c r="D5" s="10">
        <f t="shared" ref="D5:O5" si="0">D6+D23+D42</f>
        <v>669</v>
      </c>
      <c r="E5" s="10">
        <f t="shared" si="0"/>
        <v>624</v>
      </c>
      <c r="F5" s="10">
        <f t="shared" si="0"/>
        <v>666</v>
      </c>
      <c r="G5" s="10">
        <f t="shared" si="0"/>
        <v>774</v>
      </c>
      <c r="H5" s="10">
        <f t="shared" si="0"/>
        <v>982</v>
      </c>
      <c r="I5" s="10">
        <f t="shared" si="0"/>
        <v>1331</v>
      </c>
      <c r="J5" s="10">
        <f t="shared" si="0"/>
        <v>927</v>
      </c>
      <c r="K5" s="10">
        <f t="shared" si="0"/>
        <v>1492</v>
      </c>
      <c r="L5" s="10">
        <f t="shared" si="0"/>
        <v>1816</v>
      </c>
      <c r="M5" s="10">
        <f t="shared" si="0"/>
        <v>1451</v>
      </c>
      <c r="N5" s="10">
        <f t="shared" si="0"/>
        <v>2562</v>
      </c>
      <c r="O5" s="10">
        <f t="shared" si="0"/>
        <v>2677</v>
      </c>
    </row>
    <row r="6" spans="1:15" s="404" customFormat="1" ht="21.75" customHeight="1" x14ac:dyDescent="0.25">
      <c r="A6" s="401"/>
      <c r="B6" s="402" t="s">
        <v>2</v>
      </c>
      <c r="C6" s="403">
        <f>SUM(C7:C22)</f>
        <v>7398</v>
      </c>
      <c r="D6" s="403">
        <v>473</v>
      </c>
      <c r="E6" s="403">
        <v>320</v>
      </c>
      <c r="F6" s="403">
        <v>401</v>
      </c>
      <c r="G6" s="403">
        <v>425</v>
      </c>
      <c r="H6" s="403">
        <v>520</v>
      </c>
      <c r="I6" s="403">
        <v>664</v>
      </c>
      <c r="J6" s="403">
        <v>378</v>
      </c>
      <c r="K6" s="403">
        <v>1038</v>
      </c>
      <c r="L6" s="403">
        <v>1319</v>
      </c>
      <c r="M6" s="403">
        <v>671</v>
      </c>
      <c r="N6" s="403">
        <v>570</v>
      </c>
      <c r="O6" s="403">
        <v>619</v>
      </c>
    </row>
    <row r="7" spans="1:15" x14ac:dyDescent="0.25">
      <c r="A7" s="217">
        <v>6220</v>
      </c>
      <c r="B7" s="208" t="s">
        <v>24</v>
      </c>
      <c r="C7" s="178">
        <f>SUM(D7:O7)</f>
        <v>285</v>
      </c>
      <c r="D7" s="209">
        <v>23</v>
      </c>
      <c r="E7" s="209"/>
      <c r="F7" s="209">
        <v>26</v>
      </c>
      <c r="G7" s="209">
        <v>30</v>
      </c>
      <c r="H7" s="209"/>
      <c r="I7" s="209">
        <v>53</v>
      </c>
      <c r="J7" s="209">
        <v>9</v>
      </c>
      <c r="K7" s="209"/>
      <c r="L7" s="2"/>
      <c r="M7" s="2">
        <v>124</v>
      </c>
      <c r="N7" s="1">
        <v>20</v>
      </c>
      <c r="O7" s="1"/>
    </row>
    <row r="8" spans="1:15" x14ac:dyDescent="0.25">
      <c r="A8" s="217">
        <v>6221</v>
      </c>
      <c r="B8" s="208" t="s">
        <v>12</v>
      </c>
      <c r="C8" s="178">
        <f t="shared" ref="C8:C59" si="1">SUM(D8:O8)</f>
        <v>3393</v>
      </c>
      <c r="D8" s="209">
        <v>243</v>
      </c>
      <c r="E8" s="209">
        <v>204</v>
      </c>
      <c r="F8" s="209">
        <v>195</v>
      </c>
      <c r="G8" s="209">
        <v>117</v>
      </c>
      <c r="H8" s="209">
        <v>265</v>
      </c>
      <c r="I8" s="209">
        <v>357</v>
      </c>
      <c r="J8" s="209">
        <v>32</v>
      </c>
      <c r="K8" s="209">
        <v>737</v>
      </c>
      <c r="L8" s="2">
        <v>1157</v>
      </c>
      <c r="M8" s="2">
        <v>86</v>
      </c>
      <c r="N8" s="1"/>
      <c r="O8" s="1"/>
    </row>
    <row r="9" spans="1:15" x14ac:dyDescent="0.25">
      <c r="A9" s="217">
        <v>6226</v>
      </c>
      <c r="B9" s="208" t="s">
        <v>15</v>
      </c>
      <c r="C9" s="178">
        <f t="shared" si="1"/>
        <v>141</v>
      </c>
      <c r="D9" s="209">
        <v>18</v>
      </c>
      <c r="E9" s="209"/>
      <c r="F9" s="209"/>
      <c r="G9" s="209"/>
      <c r="H9" s="209">
        <v>8</v>
      </c>
      <c r="I9" s="209"/>
      <c r="J9" s="209"/>
      <c r="K9" s="209"/>
      <c r="L9" s="2"/>
      <c r="M9" s="2">
        <v>115</v>
      </c>
      <c r="N9" s="1"/>
      <c r="O9" s="1"/>
    </row>
    <row r="10" spans="1:15" x14ac:dyDescent="0.25">
      <c r="A10" s="217">
        <v>6227</v>
      </c>
      <c r="B10" s="208" t="s">
        <v>37</v>
      </c>
      <c r="C10" s="178">
        <f t="shared" si="1"/>
        <v>71</v>
      </c>
      <c r="D10" s="209">
        <v>21</v>
      </c>
      <c r="E10" s="209">
        <v>2</v>
      </c>
      <c r="F10" s="209"/>
      <c r="G10" s="209">
        <v>3</v>
      </c>
      <c r="H10" s="209">
        <v>6</v>
      </c>
      <c r="I10" s="209">
        <v>3</v>
      </c>
      <c r="J10" s="209">
        <v>1</v>
      </c>
      <c r="K10" s="209">
        <v>1</v>
      </c>
      <c r="L10" s="2"/>
      <c r="M10" s="2"/>
      <c r="N10" s="1">
        <v>8</v>
      </c>
      <c r="O10" s="1">
        <v>26</v>
      </c>
    </row>
    <row r="11" spans="1:15" x14ac:dyDescent="0.25">
      <c r="A11" s="217">
        <v>6225</v>
      </c>
      <c r="B11" s="208" t="s">
        <v>13</v>
      </c>
      <c r="C11" s="178">
        <f t="shared" si="1"/>
        <v>212</v>
      </c>
      <c r="D11" s="209">
        <v>44</v>
      </c>
      <c r="E11" s="209">
        <v>45</v>
      </c>
      <c r="F11" s="209">
        <v>34</v>
      </c>
      <c r="G11" s="209">
        <v>40</v>
      </c>
      <c r="H11" s="209">
        <v>39</v>
      </c>
      <c r="I11" s="209">
        <v>5</v>
      </c>
      <c r="J11" s="209">
        <v>5</v>
      </c>
      <c r="K11" s="209"/>
      <c r="L11" s="2"/>
      <c r="M11" s="2"/>
      <c r="N11" s="1"/>
      <c r="O11" s="1"/>
    </row>
    <row r="12" spans="1:15" x14ac:dyDescent="0.25">
      <c r="A12" s="217">
        <v>6223</v>
      </c>
      <c r="B12" s="208" t="s">
        <v>34</v>
      </c>
      <c r="C12" s="178">
        <f t="shared" si="1"/>
        <v>194</v>
      </c>
      <c r="D12" s="209">
        <v>3</v>
      </c>
      <c r="E12" s="209">
        <v>12</v>
      </c>
      <c r="F12" s="209">
        <v>14</v>
      </c>
      <c r="G12" s="209">
        <v>22</v>
      </c>
      <c r="H12" s="209">
        <v>21</v>
      </c>
      <c r="I12" s="209">
        <v>10</v>
      </c>
      <c r="J12" s="209">
        <v>16</v>
      </c>
      <c r="K12" s="209">
        <v>18</v>
      </c>
      <c r="L12" s="2">
        <v>3</v>
      </c>
      <c r="M12" s="2">
        <v>14</v>
      </c>
      <c r="N12" s="1">
        <v>25</v>
      </c>
      <c r="O12" s="1">
        <v>36</v>
      </c>
    </row>
    <row r="13" spans="1:15" x14ac:dyDescent="0.25">
      <c r="A13" s="217">
        <v>6222</v>
      </c>
      <c r="B13" s="208" t="s">
        <v>9</v>
      </c>
      <c r="C13" s="178">
        <f t="shared" si="1"/>
        <v>129</v>
      </c>
      <c r="D13" s="209"/>
      <c r="E13" s="209"/>
      <c r="F13" s="209"/>
      <c r="G13" s="209">
        <v>26</v>
      </c>
      <c r="H13" s="209">
        <v>7</v>
      </c>
      <c r="I13" s="209"/>
      <c r="J13" s="209"/>
      <c r="K13" s="209"/>
      <c r="L13" s="2">
        <v>2</v>
      </c>
      <c r="M13" s="2">
        <v>43</v>
      </c>
      <c r="N13" s="1">
        <v>27</v>
      </c>
      <c r="O13" s="1">
        <v>24</v>
      </c>
    </row>
    <row r="14" spans="1:15" x14ac:dyDescent="0.25">
      <c r="A14" s="217">
        <v>6224</v>
      </c>
      <c r="B14" s="208" t="s">
        <v>3</v>
      </c>
      <c r="C14" s="178">
        <f t="shared" si="1"/>
        <v>67</v>
      </c>
      <c r="D14" s="209"/>
      <c r="E14" s="209"/>
      <c r="F14" s="209"/>
      <c r="G14" s="209"/>
      <c r="H14" s="209">
        <v>7</v>
      </c>
      <c r="I14" s="209">
        <v>1</v>
      </c>
      <c r="J14" s="209"/>
      <c r="K14" s="209">
        <v>14</v>
      </c>
      <c r="L14" s="2"/>
      <c r="M14" s="2"/>
      <c r="N14" s="1"/>
      <c r="O14" s="1">
        <v>45</v>
      </c>
    </row>
    <row r="15" spans="1:15" x14ac:dyDescent="0.25">
      <c r="A15" s="217">
        <v>25474</v>
      </c>
      <c r="B15" s="208" t="s">
        <v>16</v>
      </c>
      <c r="C15" s="178">
        <f t="shared" si="1"/>
        <v>60</v>
      </c>
      <c r="D15" s="209">
        <v>3</v>
      </c>
      <c r="E15" s="209">
        <v>1</v>
      </c>
      <c r="F15" s="209">
        <v>19</v>
      </c>
      <c r="G15" s="209">
        <v>12</v>
      </c>
      <c r="H15" s="209">
        <v>8</v>
      </c>
      <c r="I15" s="209">
        <v>7</v>
      </c>
      <c r="J15" s="209">
        <v>9</v>
      </c>
      <c r="K15" s="209">
        <v>1</v>
      </c>
      <c r="L15" s="2"/>
      <c r="M15" s="2"/>
      <c r="N15" s="1"/>
      <c r="O15" s="1"/>
    </row>
    <row r="16" spans="1:15" x14ac:dyDescent="0.25">
      <c r="A16" s="217">
        <v>6235</v>
      </c>
      <c r="B16" s="208" t="s">
        <v>11</v>
      </c>
      <c r="C16" s="178">
        <f t="shared" si="1"/>
        <v>82</v>
      </c>
      <c r="D16" s="209"/>
      <c r="E16" s="209">
        <v>1</v>
      </c>
      <c r="F16" s="209"/>
      <c r="G16" s="209">
        <v>5</v>
      </c>
      <c r="H16" s="209">
        <v>8</v>
      </c>
      <c r="I16" s="209"/>
      <c r="J16" s="209"/>
      <c r="K16" s="209">
        <v>2</v>
      </c>
      <c r="L16" s="2">
        <v>3</v>
      </c>
      <c r="M16" s="2">
        <v>13</v>
      </c>
      <c r="N16" s="1">
        <v>22</v>
      </c>
      <c r="O16" s="1">
        <v>28</v>
      </c>
    </row>
    <row r="17" spans="1:15" x14ac:dyDescent="0.25">
      <c r="A17" s="217">
        <v>6234</v>
      </c>
      <c r="B17" s="208" t="s">
        <v>26</v>
      </c>
      <c r="C17" s="178">
        <f t="shared" si="1"/>
        <v>397</v>
      </c>
      <c r="D17" s="209">
        <v>6</v>
      </c>
      <c r="E17" s="209">
        <v>4</v>
      </c>
      <c r="F17" s="209">
        <v>15</v>
      </c>
      <c r="G17" s="209">
        <v>13</v>
      </c>
      <c r="H17" s="209">
        <v>6</v>
      </c>
      <c r="I17" s="209">
        <v>31</v>
      </c>
      <c r="J17" s="209">
        <v>59</v>
      </c>
      <c r="K17" s="209">
        <v>74</v>
      </c>
      <c r="L17" s="2">
        <v>25</v>
      </c>
      <c r="M17" s="2">
        <v>76</v>
      </c>
      <c r="N17" s="1">
        <v>46</v>
      </c>
      <c r="O17" s="1">
        <v>42</v>
      </c>
    </row>
    <row r="18" spans="1:15" x14ac:dyDescent="0.25">
      <c r="A18" s="217">
        <v>6228</v>
      </c>
      <c r="B18" s="208" t="s">
        <v>10</v>
      </c>
      <c r="C18" s="178">
        <f t="shared" si="1"/>
        <v>632</v>
      </c>
      <c r="D18" s="209">
        <v>33</v>
      </c>
      <c r="E18" s="209">
        <v>15</v>
      </c>
      <c r="F18" s="209">
        <v>24</v>
      </c>
      <c r="G18" s="209">
        <v>50</v>
      </c>
      <c r="H18" s="209">
        <v>7</v>
      </c>
      <c r="I18" s="209">
        <v>24</v>
      </c>
      <c r="J18" s="209">
        <v>52</v>
      </c>
      <c r="K18" s="209">
        <v>76</v>
      </c>
      <c r="L18" s="2">
        <v>38</v>
      </c>
      <c r="M18" s="2">
        <v>104</v>
      </c>
      <c r="N18" s="1">
        <v>99</v>
      </c>
      <c r="O18" s="1">
        <v>110</v>
      </c>
    </row>
    <row r="19" spans="1:15" x14ac:dyDescent="0.25">
      <c r="A19" s="217">
        <v>6231</v>
      </c>
      <c r="B19" s="208" t="s">
        <v>47</v>
      </c>
      <c r="C19" s="178">
        <f t="shared" si="1"/>
        <v>11</v>
      </c>
      <c r="D19" s="209">
        <v>2</v>
      </c>
      <c r="E19" s="209">
        <v>4</v>
      </c>
      <c r="F19" s="209"/>
      <c r="G19" s="209"/>
      <c r="H19" s="209"/>
      <c r="I19" s="209">
        <v>4</v>
      </c>
      <c r="J19" s="209"/>
      <c r="K19" s="209"/>
      <c r="L19" s="2"/>
      <c r="M19" s="2"/>
      <c r="N19" s="1"/>
      <c r="O19" s="1">
        <v>1</v>
      </c>
    </row>
    <row r="20" spans="1:15" x14ac:dyDescent="0.25">
      <c r="A20" s="217">
        <v>6230</v>
      </c>
      <c r="B20" s="208" t="s">
        <v>30</v>
      </c>
      <c r="C20" s="178">
        <f t="shared" si="1"/>
        <v>1408</v>
      </c>
      <c r="D20" s="209">
        <v>69</v>
      </c>
      <c r="E20" s="209">
        <v>21</v>
      </c>
      <c r="F20" s="209">
        <v>60</v>
      </c>
      <c r="G20" s="209">
        <v>68</v>
      </c>
      <c r="H20" s="209">
        <v>105</v>
      </c>
      <c r="I20" s="209">
        <v>146</v>
      </c>
      <c r="J20" s="209">
        <v>178</v>
      </c>
      <c r="K20" s="209">
        <v>84</v>
      </c>
      <c r="L20" s="2">
        <v>62</v>
      </c>
      <c r="M20" s="2">
        <v>48</v>
      </c>
      <c r="N20" s="1">
        <v>293</v>
      </c>
      <c r="O20" s="1">
        <v>274</v>
      </c>
    </row>
    <row r="21" spans="1:15" x14ac:dyDescent="0.25">
      <c r="A21" s="217">
        <v>6233</v>
      </c>
      <c r="B21" s="208" t="s">
        <v>28</v>
      </c>
      <c r="C21" s="178">
        <f t="shared" si="1"/>
        <v>109</v>
      </c>
      <c r="D21" s="209">
        <v>8</v>
      </c>
      <c r="E21" s="209">
        <v>6</v>
      </c>
      <c r="F21" s="209">
        <v>10</v>
      </c>
      <c r="G21" s="209">
        <v>11</v>
      </c>
      <c r="H21" s="209">
        <v>1</v>
      </c>
      <c r="I21" s="209">
        <v>2</v>
      </c>
      <c r="J21" s="209"/>
      <c r="K21" s="209">
        <v>3</v>
      </c>
      <c r="L21" s="2"/>
      <c r="M21" s="2">
        <v>25</v>
      </c>
      <c r="N21" s="1">
        <v>30</v>
      </c>
      <c r="O21" s="1">
        <v>13</v>
      </c>
    </row>
    <row r="22" spans="1:15" x14ac:dyDescent="0.25">
      <c r="A22" s="218">
        <v>20823</v>
      </c>
      <c r="B22" s="219" t="s">
        <v>44</v>
      </c>
      <c r="C22" s="178">
        <f t="shared" si="1"/>
        <v>207</v>
      </c>
      <c r="D22" s="220"/>
      <c r="E22" s="220">
        <v>5</v>
      </c>
      <c r="F22" s="220">
        <v>4</v>
      </c>
      <c r="G22" s="220">
        <v>28</v>
      </c>
      <c r="H22" s="220">
        <v>32</v>
      </c>
      <c r="I22" s="220">
        <v>21</v>
      </c>
      <c r="J22" s="220">
        <v>17</v>
      </c>
      <c r="K22" s="220">
        <v>28</v>
      </c>
      <c r="L22" s="445">
        <v>29</v>
      </c>
      <c r="M22" s="2">
        <v>23</v>
      </c>
      <c r="N22" s="1"/>
      <c r="O22" s="1">
        <v>20</v>
      </c>
    </row>
    <row r="23" spans="1:15" s="15" customFormat="1" x14ac:dyDescent="0.25">
      <c r="A23" s="179"/>
      <c r="B23" s="177" t="s">
        <v>6</v>
      </c>
      <c r="C23" s="403">
        <f>SUM(C24:C41)</f>
        <v>4920</v>
      </c>
      <c r="D23" s="403">
        <v>126</v>
      </c>
      <c r="E23" s="403">
        <v>178</v>
      </c>
      <c r="F23" s="403">
        <v>176</v>
      </c>
      <c r="G23" s="403">
        <v>229</v>
      </c>
      <c r="H23" s="403">
        <v>333</v>
      </c>
      <c r="I23" s="403">
        <v>506</v>
      </c>
      <c r="J23" s="403">
        <v>311</v>
      </c>
      <c r="K23" s="403">
        <v>263</v>
      </c>
      <c r="L23" s="403">
        <v>248</v>
      </c>
      <c r="M23" s="403">
        <v>427</v>
      </c>
      <c r="N23" s="403">
        <v>764</v>
      </c>
      <c r="O23" s="403">
        <v>1359</v>
      </c>
    </row>
    <row r="24" spans="1:15" s="15" customFormat="1" x14ac:dyDescent="0.25">
      <c r="A24" s="180">
        <v>6243</v>
      </c>
      <c r="B24" s="208" t="s">
        <v>23</v>
      </c>
      <c r="C24" s="178">
        <f t="shared" si="1"/>
        <v>142</v>
      </c>
      <c r="D24" s="209">
        <v>1</v>
      </c>
      <c r="E24" s="209">
        <v>6</v>
      </c>
      <c r="F24" s="209">
        <v>13</v>
      </c>
      <c r="G24" s="209">
        <v>13</v>
      </c>
      <c r="H24" s="210">
        <v>11</v>
      </c>
      <c r="I24" s="210">
        <v>11</v>
      </c>
      <c r="J24" s="210">
        <v>11</v>
      </c>
      <c r="K24" s="210">
        <v>11</v>
      </c>
      <c r="L24" s="400">
        <v>14</v>
      </c>
      <c r="M24" s="400">
        <v>25</v>
      </c>
      <c r="N24" s="444">
        <v>18</v>
      </c>
      <c r="O24" s="444">
        <v>8</v>
      </c>
    </row>
    <row r="25" spans="1:15" s="15" customFormat="1" x14ac:dyDescent="0.25">
      <c r="A25" s="180">
        <v>6244</v>
      </c>
      <c r="B25" s="208" t="s">
        <v>29</v>
      </c>
      <c r="C25" s="178">
        <f t="shared" si="1"/>
        <v>44</v>
      </c>
      <c r="D25" s="209">
        <v>4</v>
      </c>
      <c r="E25" s="209">
        <v>1</v>
      </c>
      <c r="F25" s="209">
        <v>12</v>
      </c>
      <c r="G25" s="209">
        <v>21</v>
      </c>
      <c r="H25" s="210">
        <v>3</v>
      </c>
      <c r="I25" s="210"/>
      <c r="J25" s="210"/>
      <c r="K25" s="210"/>
      <c r="L25" s="400"/>
      <c r="M25" s="400"/>
      <c r="N25" s="444">
        <v>2</v>
      </c>
      <c r="O25" s="444">
        <v>1</v>
      </c>
    </row>
    <row r="26" spans="1:15" x14ac:dyDescent="0.25">
      <c r="A26" s="180">
        <v>6768</v>
      </c>
      <c r="B26" s="208" t="s">
        <v>7</v>
      </c>
      <c r="C26" s="178">
        <f t="shared" si="1"/>
        <v>24</v>
      </c>
      <c r="D26" s="209">
        <v>13</v>
      </c>
      <c r="E26" s="209">
        <v>7</v>
      </c>
      <c r="F26" s="209">
        <v>2</v>
      </c>
      <c r="G26" s="209">
        <v>2</v>
      </c>
      <c r="H26" s="210"/>
      <c r="I26" s="210"/>
      <c r="J26" s="210"/>
      <c r="K26" s="210"/>
      <c r="L26" s="2"/>
      <c r="M26" s="2"/>
      <c r="N26" s="1"/>
      <c r="O26" s="1"/>
    </row>
    <row r="27" spans="1:15" x14ac:dyDescent="0.25">
      <c r="A27" s="180">
        <v>6239</v>
      </c>
      <c r="B27" s="208" t="s">
        <v>19</v>
      </c>
      <c r="C27" s="178">
        <f t="shared" si="1"/>
        <v>906</v>
      </c>
      <c r="D27" s="209">
        <v>10</v>
      </c>
      <c r="E27" s="209">
        <v>1</v>
      </c>
      <c r="F27" s="209"/>
      <c r="G27" s="209">
        <v>7</v>
      </c>
      <c r="H27" s="210">
        <v>78</v>
      </c>
      <c r="I27" s="210">
        <v>7</v>
      </c>
      <c r="J27" s="210">
        <v>5</v>
      </c>
      <c r="K27" s="210"/>
      <c r="L27" s="2"/>
      <c r="M27" s="2">
        <v>138</v>
      </c>
      <c r="N27" s="1">
        <v>329</v>
      </c>
      <c r="O27" s="1">
        <v>331</v>
      </c>
    </row>
    <row r="28" spans="1:15" x14ac:dyDescent="0.25">
      <c r="A28" s="180">
        <v>6240</v>
      </c>
      <c r="B28" s="208" t="s">
        <v>48</v>
      </c>
      <c r="C28" s="178">
        <f t="shared" si="1"/>
        <v>219</v>
      </c>
      <c r="D28" s="209">
        <v>2</v>
      </c>
      <c r="E28" s="209">
        <v>7</v>
      </c>
      <c r="F28" s="209">
        <v>2</v>
      </c>
      <c r="G28" s="209">
        <v>6</v>
      </c>
      <c r="H28" s="210">
        <v>3</v>
      </c>
      <c r="I28" s="210">
        <v>73</v>
      </c>
      <c r="J28" s="210">
        <v>35</v>
      </c>
      <c r="K28" s="210">
        <v>5</v>
      </c>
      <c r="L28" s="2">
        <v>1</v>
      </c>
      <c r="M28" s="2">
        <v>41</v>
      </c>
      <c r="N28" s="1">
        <v>38</v>
      </c>
      <c r="O28" s="1">
        <v>6</v>
      </c>
    </row>
    <row r="29" spans="1:15" x14ac:dyDescent="0.25">
      <c r="A29" s="180">
        <v>6245</v>
      </c>
      <c r="B29" s="208" t="s">
        <v>50</v>
      </c>
      <c r="C29" s="178">
        <f t="shared" si="1"/>
        <v>186</v>
      </c>
      <c r="D29" s="209">
        <v>7</v>
      </c>
      <c r="E29" s="209">
        <v>10</v>
      </c>
      <c r="F29" s="209">
        <v>27</v>
      </c>
      <c r="G29" s="209">
        <v>16</v>
      </c>
      <c r="H29" s="210">
        <v>27</v>
      </c>
      <c r="I29" s="210">
        <v>9</v>
      </c>
      <c r="J29" s="210">
        <v>7</v>
      </c>
      <c r="K29" s="210">
        <v>12</v>
      </c>
      <c r="L29" s="2">
        <v>37</v>
      </c>
      <c r="M29" s="2">
        <v>19</v>
      </c>
      <c r="N29" s="1">
        <v>10</v>
      </c>
      <c r="O29" s="1">
        <v>5</v>
      </c>
    </row>
    <row r="30" spans="1:15" x14ac:dyDescent="0.25">
      <c r="A30" s="180">
        <v>6246</v>
      </c>
      <c r="B30" s="208" t="s">
        <v>8</v>
      </c>
      <c r="C30" s="178">
        <f t="shared" si="1"/>
        <v>94</v>
      </c>
      <c r="D30" s="209"/>
      <c r="E30" s="209"/>
      <c r="F30" s="209"/>
      <c r="G30" s="209">
        <v>8</v>
      </c>
      <c r="H30" s="210">
        <v>17</v>
      </c>
      <c r="I30" s="210">
        <v>21</v>
      </c>
      <c r="J30" s="210">
        <v>2</v>
      </c>
      <c r="K30" s="210">
        <v>17</v>
      </c>
      <c r="L30" s="2">
        <v>19</v>
      </c>
      <c r="M30" s="2">
        <v>8</v>
      </c>
      <c r="N30" s="1">
        <v>2</v>
      </c>
      <c r="O30" s="1"/>
    </row>
    <row r="31" spans="1:15" x14ac:dyDescent="0.25">
      <c r="A31" s="180">
        <v>6241</v>
      </c>
      <c r="B31" s="208" t="s">
        <v>49</v>
      </c>
      <c r="C31" s="178">
        <f t="shared" si="1"/>
        <v>75</v>
      </c>
      <c r="D31" s="209">
        <v>1</v>
      </c>
      <c r="E31" s="209">
        <v>1</v>
      </c>
      <c r="F31" s="209"/>
      <c r="G31" s="209">
        <v>8</v>
      </c>
      <c r="H31" s="210">
        <v>7</v>
      </c>
      <c r="I31" s="210">
        <v>7</v>
      </c>
      <c r="J31" s="210">
        <v>4</v>
      </c>
      <c r="K31" s="210">
        <v>8</v>
      </c>
      <c r="L31" s="2"/>
      <c r="M31" s="2">
        <v>9</v>
      </c>
      <c r="N31" s="1">
        <v>9</v>
      </c>
      <c r="O31" s="1">
        <v>21</v>
      </c>
    </row>
    <row r="32" spans="1:15" x14ac:dyDescent="0.25">
      <c r="A32" s="180">
        <v>6242</v>
      </c>
      <c r="B32" s="208" t="s">
        <v>38</v>
      </c>
      <c r="C32" s="178">
        <f t="shared" si="1"/>
        <v>235</v>
      </c>
      <c r="D32" s="209"/>
      <c r="E32" s="209">
        <v>4</v>
      </c>
      <c r="F32" s="209">
        <v>4</v>
      </c>
      <c r="G32" s="209">
        <v>3</v>
      </c>
      <c r="H32" s="210">
        <v>2</v>
      </c>
      <c r="I32" s="210"/>
      <c r="J32" s="210">
        <v>64</v>
      </c>
      <c r="K32" s="210">
        <v>29</v>
      </c>
      <c r="L32" s="2">
        <v>42</v>
      </c>
      <c r="M32" s="2">
        <v>43</v>
      </c>
      <c r="N32" s="1">
        <v>25</v>
      </c>
      <c r="O32" s="1">
        <v>19</v>
      </c>
    </row>
    <row r="33" spans="1:15" x14ac:dyDescent="0.25">
      <c r="A33" s="180">
        <v>6248</v>
      </c>
      <c r="B33" s="208" t="s">
        <v>51</v>
      </c>
      <c r="C33" s="178">
        <f t="shared" si="1"/>
        <v>67</v>
      </c>
      <c r="D33" s="209">
        <v>7</v>
      </c>
      <c r="E33" s="209">
        <v>23</v>
      </c>
      <c r="F33" s="209">
        <v>20</v>
      </c>
      <c r="G33" s="209">
        <v>1</v>
      </c>
      <c r="H33" s="210"/>
      <c r="I33" s="210">
        <v>1</v>
      </c>
      <c r="J33" s="210"/>
      <c r="K33" s="210"/>
      <c r="L33" s="2"/>
      <c r="M33" s="2"/>
      <c r="N33" s="1"/>
      <c r="O33" s="1">
        <v>15</v>
      </c>
    </row>
    <row r="34" spans="1:15" x14ac:dyDescent="0.25">
      <c r="A34" s="180">
        <v>6249</v>
      </c>
      <c r="B34" s="208" t="s">
        <v>27</v>
      </c>
      <c r="C34" s="178">
        <f t="shared" si="1"/>
        <v>1133</v>
      </c>
      <c r="D34" s="209">
        <v>3</v>
      </c>
      <c r="E34" s="209">
        <v>29</v>
      </c>
      <c r="F34" s="209">
        <v>25</v>
      </c>
      <c r="G34" s="209">
        <v>19</v>
      </c>
      <c r="H34" s="210">
        <v>8</v>
      </c>
      <c r="I34" s="210">
        <v>120</v>
      </c>
      <c r="J34" s="210">
        <v>13</v>
      </c>
      <c r="K34" s="210">
        <v>15</v>
      </c>
      <c r="L34" s="2">
        <v>1</v>
      </c>
      <c r="M34" s="2">
        <v>17</v>
      </c>
      <c r="N34" s="1">
        <v>41</v>
      </c>
      <c r="O34" s="1">
        <v>842</v>
      </c>
    </row>
    <row r="35" spans="1:15" x14ac:dyDescent="0.25">
      <c r="A35" s="180">
        <v>6250</v>
      </c>
      <c r="B35" s="208" t="s">
        <v>17</v>
      </c>
      <c r="C35" s="178">
        <f t="shared" si="1"/>
        <v>170</v>
      </c>
      <c r="D35" s="209"/>
      <c r="E35" s="209">
        <v>1</v>
      </c>
      <c r="F35" s="209">
        <v>3</v>
      </c>
      <c r="G35" s="209">
        <v>1</v>
      </c>
      <c r="H35" s="210"/>
      <c r="I35" s="210"/>
      <c r="J35" s="210"/>
      <c r="K35" s="210"/>
      <c r="L35" s="2">
        <v>1</v>
      </c>
      <c r="M35" s="2">
        <v>2</v>
      </c>
      <c r="N35" s="1">
        <v>134</v>
      </c>
      <c r="O35" s="1">
        <v>28</v>
      </c>
    </row>
    <row r="36" spans="1:15" x14ac:dyDescent="0.25">
      <c r="A36" s="180">
        <v>6253</v>
      </c>
      <c r="B36" s="208" t="s">
        <v>18</v>
      </c>
      <c r="C36" s="178">
        <f t="shared" si="1"/>
        <v>85</v>
      </c>
      <c r="D36" s="209">
        <v>10</v>
      </c>
      <c r="E36" s="209">
        <v>9</v>
      </c>
      <c r="F36" s="209">
        <v>3</v>
      </c>
      <c r="G36" s="209">
        <v>5</v>
      </c>
      <c r="H36" s="210">
        <v>4</v>
      </c>
      <c r="I36" s="210"/>
      <c r="J36" s="210"/>
      <c r="K36" s="210"/>
      <c r="L36" s="2"/>
      <c r="M36" s="2">
        <v>3</v>
      </c>
      <c r="N36" s="1">
        <v>40</v>
      </c>
      <c r="O36" s="1">
        <v>11</v>
      </c>
    </row>
    <row r="37" spans="1:15" x14ac:dyDescent="0.25">
      <c r="A37" s="180">
        <v>6252</v>
      </c>
      <c r="B37" s="208" t="s">
        <v>33</v>
      </c>
      <c r="C37" s="178">
        <f t="shared" si="1"/>
        <v>59</v>
      </c>
      <c r="D37" s="209"/>
      <c r="E37" s="209">
        <v>1</v>
      </c>
      <c r="F37" s="209"/>
      <c r="G37" s="209">
        <v>1</v>
      </c>
      <c r="H37" s="210">
        <v>7</v>
      </c>
      <c r="I37" s="210">
        <v>8</v>
      </c>
      <c r="J37" s="210">
        <v>21</v>
      </c>
      <c r="K37" s="210">
        <v>21</v>
      </c>
      <c r="L37" s="2"/>
      <c r="M37" s="2"/>
      <c r="N37" s="1"/>
      <c r="O37" s="1"/>
    </row>
    <row r="38" spans="1:15" x14ac:dyDescent="0.25">
      <c r="A38" s="180">
        <v>6251</v>
      </c>
      <c r="B38" s="208" t="s">
        <v>32</v>
      </c>
      <c r="C38" s="178">
        <f t="shared" si="1"/>
        <v>8</v>
      </c>
      <c r="D38" s="209"/>
      <c r="E38" s="209">
        <v>1</v>
      </c>
      <c r="F38" s="209"/>
      <c r="G38" s="209">
        <v>3</v>
      </c>
      <c r="H38" s="210">
        <v>2</v>
      </c>
      <c r="I38" s="210"/>
      <c r="J38" s="210"/>
      <c r="K38" s="210"/>
      <c r="L38" s="2"/>
      <c r="M38" s="2"/>
      <c r="N38" s="1"/>
      <c r="O38" s="1">
        <v>2</v>
      </c>
    </row>
    <row r="39" spans="1:15" x14ac:dyDescent="0.25">
      <c r="A39" s="180">
        <v>26983</v>
      </c>
      <c r="B39" s="211" t="s">
        <v>22</v>
      </c>
      <c r="C39" s="178">
        <f t="shared" si="1"/>
        <v>133</v>
      </c>
      <c r="D39" s="195">
        <v>20</v>
      </c>
      <c r="E39" s="195">
        <v>3</v>
      </c>
      <c r="F39" s="195">
        <v>10</v>
      </c>
      <c r="G39" s="195">
        <v>11</v>
      </c>
      <c r="H39" s="212">
        <v>5</v>
      </c>
      <c r="I39" s="212">
        <v>9</v>
      </c>
      <c r="J39" s="212">
        <v>4</v>
      </c>
      <c r="K39" s="212">
        <v>22</v>
      </c>
      <c r="L39" s="212">
        <v>18</v>
      </c>
      <c r="M39" s="2">
        <v>15</v>
      </c>
      <c r="N39" s="1">
        <v>5</v>
      </c>
      <c r="O39" s="1">
        <v>11</v>
      </c>
    </row>
    <row r="40" spans="1:15" x14ac:dyDescent="0.25">
      <c r="A40" s="180">
        <v>29132</v>
      </c>
      <c r="B40" s="211" t="s">
        <v>45</v>
      </c>
      <c r="C40" s="178">
        <f t="shared" si="1"/>
        <v>1228</v>
      </c>
      <c r="D40" s="195">
        <v>44</v>
      </c>
      <c r="E40" s="195">
        <v>74</v>
      </c>
      <c r="F40" s="195">
        <v>42</v>
      </c>
      <c r="G40" s="195">
        <v>85</v>
      </c>
      <c r="H40" s="212">
        <v>159</v>
      </c>
      <c r="I40" s="212">
        <v>228</v>
      </c>
      <c r="J40" s="212">
        <v>128</v>
      </c>
      <c r="K40" s="212">
        <v>123</v>
      </c>
      <c r="L40" s="212">
        <v>106</v>
      </c>
      <c r="M40" s="2">
        <v>95</v>
      </c>
      <c r="N40" s="1">
        <v>86</v>
      </c>
      <c r="O40" s="1">
        <v>58</v>
      </c>
    </row>
    <row r="41" spans="1:15" x14ac:dyDescent="0.25">
      <c r="A41" s="180">
        <v>31271</v>
      </c>
      <c r="B41" s="211" t="s">
        <v>43</v>
      </c>
      <c r="C41" s="178">
        <f t="shared" si="1"/>
        <v>112</v>
      </c>
      <c r="D41" s="195">
        <v>4</v>
      </c>
      <c r="E41" s="195"/>
      <c r="F41" s="195">
        <v>13</v>
      </c>
      <c r="G41" s="195">
        <v>19</v>
      </c>
      <c r="H41" s="212"/>
      <c r="I41" s="212">
        <v>12</v>
      </c>
      <c r="J41" s="212">
        <v>17</v>
      </c>
      <c r="K41" s="212"/>
      <c r="L41" s="212">
        <v>9</v>
      </c>
      <c r="M41" s="2">
        <v>12</v>
      </c>
      <c r="N41" s="1">
        <v>25</v>
      </c>
      <c r="O41" s="1">
        <v>1</v>
      </c>
    </row>
    <row r="42" spans="1:15" s="15" customFormat="1" x14ac:dyDescent="0.25">
      <c r="A42" s="181"/>
      <c r="B42" s="177" t="s">
        <v>0</v>
      </c>
      <c r="C42" s="403">
        <f>SUM(C43:C59)</f>
        <v>3653</v>
      </c>
      <c r="D42" s="403">
        <v>70</v>
      </c>
      <c r="E42" s="403">
        <v>126</v>
      </c>
      <c r="F42" s="403">
        <v>89</v>
      </c>
      <c r="G42" s="403">
        <v>120</v>
      </c>
      <c r="H42" s="403">
        <v>129</v>
      </c>
      <c r="I42" s="403">
        <v>161</v>
      </c>
      <c r="J42" s="403">
        <v>238</v>
      </c>
      <c r="K42" s="403">
        <v>191</v>
      </c>
      <c r="L42" s="403">
        <v>249</v>
      </c>
      <c r="M42" s="403">
        <v>353</v>
      </c>
      <c r="N42" s="403">
        <v>1228</v>
      </c>
      <c r="O42" s="403">
        <v>699</v>
      </c>
    </row>
    <row r="43" spans="1:15" s="15" customFormat="1" x14ac:dyDescent="0.25">
      <c r="A43" s="3">
        <v>7314</v>
      </c>
      <c r="B43" s="230" t="s">
        <v>1</v>
      </c>
      <c r="C43" s="178">
        <f t="shared" si="1"/>
        <v>17</v>
      </c>
      <c r="D43" s="403"/>
      <c r="E43" s="403"/>
      <c r="F43" s="403"/>
      <c r="G43" s="403"/>
      <c r="H43" s="403"/>
      <c r="I43" s="403"/>
      <c r="J43" s="403"/>
      <c r="K43" s="403"/>
      <c r="L43" s="403"/>
      <c r="M43" s="403"/>
      <c r="N43" s="403"/>
      <c r="O43" s="403">
        <v>17</v>
      </c>
    </row>
    <row r="44" spans="1:15" s="15" customFormat="1" x14ac:dyDescent="0.25">
      <c r="A44" s="181">
        <v>6266</v>
      </c>
      <c r="B44" s="230" t="s">
        <v>4</v>
      </c>
      <c r="C44" s="178">
        <f t="shared" si="1"/>
        <v>79</v>
      </c>
      <c r="D44" s="213"/>
      <c r="E44" s="213">
        <v>2</v>
      </c>
      <c r="F44" s="213">
        <v>1</v>
      </c>
      <c r="G44" s="213"/>
      <c r="H44" s="214"/>
      <c r="I44" s="214">
        <v>5</v>
      </c>
      <c r="J44" s="214">
        <v>3</v>
      </c>
      <c r="K44" s="214">
        <v>4</v>
      </c>
      <c r="L44" s="400">
        <v>7</v>
      </c>
      <c r="M44" s="400">
        <v>16</v>
      </c>
      <c r="N44" s="444">
        <v>35</v>
      </c>
      <c r="O44" s="444">
        <v>6</v>
      </c>
    </row>
    <row r="45" spans="1:15" s="15" customFormat="1" x14ac:dyDescent="0.25">
      <c r="A45" s="181">
        <v>6264</v>
      </c>
      <c r="B45" s="230" t="s">
        <v>56</v>
      </c>
      <c r="C45" s="178">
        <f t="shared" si="1"/>
        <v>37</v>
      </c>
      <c r="D45" s="213">
        <v>2</v>
      </c>
      <c r="E45" s="213"/>
      <c r="F45" s="213">
        <v>1</v>
      </c>
      <c r="G45" s="213">
        <v>3</v>
      </c>
      <c r="H45" s="214">
        <v>5</v>
      </c>
      <c r="I45" s="214">
        <v>3</v>
      </c>
      <c r="J45" s="214">
        <v>3</v>
      </c>
      <c r="K45" s="214">
        <v>1</v>
      </c>
      <c r="L45" s="400">
        <v>2</v>
      </c>
      <c r="M45" s="400">
        <v>1</v>
      </c>
      <c r="N45" s="444">
        <v>9</v>
      </c>
      <c r="O45" s="444">
        <v>7</v>
      </c>
    </row>
    <row r="46" spans="1:15" s="15" customFormat="1" x14ac:dyDescent="0.25">
      <c r="A46" s="3">
        <v>6267</v>
      </c>
      <c r="B46" s="230" t="s">
        <v>35</v>
      </c>
      <c r="C46" s="178">
        <f t="shared" si="1"/>
        <v>179</v>
      </c>
      <c r="D46" s="213"/>
      <c r="E46" s="213"/>
      <c r="F46" s="213"/>
      <c r="G46" s="213">
        <v>19</v>
      </c>
      <c r="H46" s="214">
        <v>39</v>
      </c>
      <c r="I46" s="214">
        <v>23</v>
      </c>
      <c r="J46" s="214"/>
      <c r="K46" s="214"/>
      <c r="L46" s="400"/>
      <c r="M46" s="400">
        <v>15</v>
      </c>
      <c r="N46" s="444">
        <v>34</v>
      </c>
      <c r="O46" s="444">
        <v>49</v>
      </c>
    </row>
    <row r="47" spans="1:15" s="15" customFormat="1" x14ac:dyDescent="0.25">
      <c r="A47" s="181">
        <v>6263</v>
      </c>
      <c r="B47" s="230" t="s">
        <v>55</v>
      </c>
      <c r="C47" s="178">
        <f t="shared" si="1"/>
        <v>130</v>
      </c>
      <c r="D47" s="213"/>
      <c r="E47" s="213">
        <v>1</v>
      </c>
      <c r="F47" s="213"/>
      <c r="G47" s="213">
        <v>1</v>
      </c>
      <c r="H47" s="214"/>
      <c r="I47" s="214"/>
      <c r="J47" s="214"/>
      <c r="K47" s="214">
        <v>7</v>
      </c>
      <c r="L47" s="400"/>
      <c r="M47" s="400"/>
      <c r="N47" s="444">
        <v>36</v>
      </c>
      <c r="O47" s="444">
        <v>85</v>
      </c>
    </row>
    <row r="48" spans="1:15" x14ac:dyDescent="0.25">
      <c r="A48" s="180">
        <v>6257</v>
      </c>
      <c r="B48" s="208" t="s">
        <v>36</v>
      </c>
      <c r="C48" s="178">
        <f t="shared" si="1"/>
        <v>325</v>
      </c>
      <c r="D48" s="209">
        <v>26</v>
      </c>
      <c r="E48" s="209">
        <v>17</v>
      </c>
      <c r="F48" s="209">
        <v>21</v>
      </c>
      <c r="G48" s="209">
        <v>18</v>
      </c>
      <c r="H48" s="210">
        <v>19</v>
      </c>
      <c r="I48" s="210">
        <v>20</v>
      </c>
      <c r="J48" s="210">
        <v>20</v>
      </c>
      <c r="K48" s="210">
        <v>21</v>
      </c>
      <c r="L48" s="2">
        <v>22</v>
      </c>
      <c r="M48" s="2">
        <v>42</v>
      </c>
      <c r="N48" s="1">
        <v>51</v>
      </c>
      <c r="O48" s="1">
        <v>48</v>
      </c>
    </row>
    <row r="49" spans="1:15" x14ac:dyDescent="0.25">
      <c r="A49" s="180">
        <v>6262</v>
      </c>
      <c r="B49" s="208" t="s">
        <v>39</v>
      </c>
      <c r="C49" s="178">
        <f t="shared" si="1"/>
        <v>172</v>
      </c>
      <c r="D49" s="209"/>
      <c r="E49" s="209"/>
      <c r="F49" s="209"/>
      <c r="G49" s="209"/>
      <c r="H49" s="210">
        <v>1</v>
      </c>
      <c r="I49" s="210">
        <v>5</v>
      </c>
      <c r="J49" s="210">
        <v>2</v>
      </c>
      <c r="K49" s="210"/>
      <c r="L49" s="2">
        <v>17</v>
      </c>
      <c r="M49" s="2">
        <v>36</v>
      </c>
      <c r="N49" s="1">
        <v>75</v>
      </c>
      <c r="O49" s="1">
        <v>36</v>
      </c>
    </row>
    <row r="50" spans="1:15" x14ac:dyDescent="0.25">
      <c r="A50" s="180">
        <v>6268</v>
      </c>
      <c r="B50" s="208" t="s">
        <v>57</v>
      </c>
      <c r="C50" s="178">
        <f t="shared" si="1"/>
        <v>54</v>
      </c>
      <c r="D50" s="209">
        <v>1</v>
      </c>
      <c r="E50" s="209">
        <v>17</v>
      </c>
      <c r="F50" s="209">
        <v>3</v>
      </c>
      <c r="G50" s="209">
        <v>10</v>
      </c>
      <c r="H50" s="210">
        <v>9</v>
      </c>
      <c r="I50" s="210">
        <v>1</v>
      </c>
      <c r="J50" s="210"/>
      <c r="K50" s="210"/>
      <c r="L50" s="2">
        <v>1</v>
      </c>
      <c r="M50" s="2"/>
      <c r="N50" s="1">
        <v>2</v>
      </c>
      <c r="O50" s="1">
        <v>10</v>
      </c>
    </row>
    <row r="51" spans="1:15" x14ac:dyDescent="0.25">
      <c r="A51" s="3">
        <v>6255</v>
      </c>
      <c r="B51" s="208" t="s">
        <v>14</v>
      </c>
      <c r="C51" s="178">
        <f t="shared" si="1"/>
        <v>40</v>
      </c>
      <c r="D51" s="209"/>
      <c r="E51" s="209"/>
      <c r="F51" s="209"/>
      <c r="G51" s="209"/>
      <c r="H51" s="210"/>
      <c r="I51" s="210">
        <v>7</v>
      </c>
      <c r="J51" s="210">
        <v>7</v>
      </c>
      <c r="K51" s="210"/>
      <c r="L51" s="2"/>
      <c r="M51" s="2"/>
      <c r="N51" s="1">
        <v>26</v>
      </c>
      <c r="O51" s="1"/>
    </row>
    <row r="52" spans="1:15" x14ac:dyDescent="0.25">
      <c r="A52" s="2">
        <v>6256</v>
      </c>
      <c r="B52" s="208" t="s">
        <v>52</v>
      </c>
      <c r="C52" s="178">
        <f t="shared" si="1"/>
        <v>663</v>
      </c>
      <c r="D52" s="210">
        <v>16</v>
      </c>
      <c r="E52" s="210">
        <v>17</v>
      </c>
      <c r="F52" s="210">
        <v>16</v>
      </c>
      <c r="G52" s="210">
        <v>35</v>
      </c>
      <c r="H52" s="210">
        <v>28</v>
      </c>
      <c r="I52" s="210">
        <v>12</v>
      </c>
      <c r="J52" s="210">
        <v>101</v>
      </c>
      <c r="K52" s="210">
        <v>54</v>
      </c>
      <c r="L52" s="2">
        <v>113</v>
      </c>
      <c r="M52" s="2">
        <v>75</v>
      </c>
      <c r="N52" s="1">
        <v>37</v>
      </c>
      <c r="O52" s="1">
        <v>159</v>
      </c>
    </row>
    <row r="53" spans="1:15" x14ac:dyDescent="0.25">
      <c r="A53" s="2">
        <v>6261</v>
      </c>
      <c r="B53" s="208" t="s">
        <v>54</v>
      </c>
      <c r="C53" s="178">
        <f t="shared" si="1"/>
        <v>69</v>
      </c>
      <c r="D53" s="210"/>
      <c r="E53" s="210"/>
      <c r="F53" s="210"/>
      <c r="G53" s="210"/>
      <c r="H53" s="210">
        <v>3</v>
      </c>
      <c r="I53" s="210"/>
      <c r="J53" s="210">
        <v>8</v>
      </c>
      <c r="K53" s="210">
        <v>13</v>
      </c>
      <c r="L53" s="2">
        <v>17</v>
      </c>
      <c r="M53" s="2">
        <v>11</v>
      </c>
      <c r="N53" s="1">
        <v>15</v>
      </c>
      <c r="O53" s="1">
        <v>2</v>
      </c>
    </row>
    <row r="54" spans="1:15" x14ac:dyDescent="0.25">
      <c r="A54" s="2">
        <v>6260</v>
      </c>
      <c r="B54" s="208" t="s">
        <v>25</v>
      </c>
      <c r="C54" s="178">
        <f t="shared" si="1"/>
        <v>842</v>
      </c>
      <c r="D54" s="210">
        <v>1</v>
      </c>
      <c r="E54" s="210">
        <v>29</v>
      </c>
      <c r="F54" s="210">
        <v>14</v>
      </c>
      <c r="G54" s="210">
        <v>2</v>
      </c>
      <c r="H54" s="210"/>
      <c r="I54" s="210">
        <v>53</v>
      </c>
      <c r="J54" s="210">
        <v>60</v>
      </c>
      <c r="K54" s="210">
        <v>45</v>
      </c>
      <c r="L54" s="2"/>
      <c r="M54" s="2">
        <v>32</v>
      </c>
      <c r="N54" s="1">
        <v>349</v>
      </c>
      <c r="O54" s="1">
        <v>257</v>
      </c>
    </row>
    <row r="55" spans="1:15" x14ac:dyDescent="0.25">
      <c r="A55" s="2">
        <v>6238</v>
      </c>
      <c r="B55" s="208" t="s">
        <v>21</v>
      </c>
      <c r="C55" s="178">
        <f t="shared" si="1"/>
        <v>519</v>
      </c>
      <c r="D55" s="210">
        <v>1</v>
      </c>
      <c r="E55" s="210"/>
      <c r="F55" s="210"/>
      <c r="G55" s="210"/>
      <c r="H55" s="210">
        <v>1</v>
      </c>
      <c r="I55" s="210"/>
      <c r="J55" s="210">
        <v>4</v>
      </c>
      <c r="K55" s="210"/>
      <c r="L55" s="2"/>
      <c r="M55" s="2">
        <v>17</v>
      </c>
      <c r="N55" s="1">
        <v>496</v>
      </c>
      <c r="O55" s="1"/>
    </row>
    <row r="56" spans="1:15" x14ac:dyDescent="0.25">
      <c r="A56" s="3">
        <v>6259</v>
      </c>
      <c r="B56" s="455" t="s">
        <v>53</v>
      </c>
      <c r="C56" s="456">
        <f t="shared" si="1"/>
        <v>208</v>
      </c>
      <c r="D56" s="210">
        <v>11</v>
      </c>
      <c r="E56" s="210">
        <v>28</v>
      </c>
      <c r="F56" s="210">
        <v>22</v>
      </c>
      <c r="G56" s="210">
        <v>20</v>
      </c>
      <c r="H56" s="210">
        <v>13</v>
      </c>
      <c r="I56" s="210">
        <v>26</v>
      </c>
      <c r="J56" s="210">
        <v>19</v>
      </c>
      <c r="K56" s="210">
        <v>16</v>
      </c>
      <c r="L56" s="2">
        <v>20</v>
      </c>
      <c r="M56" s="2">
        <v>21</v>
      </c>
      <c r="N56" s="1">
        <v>4</v>
      </c>
      <c r="O56" s="1">
        <v>8</v>
      </c>
    </row>
    <row r="57" spans="1:15" x14ac:dyDescent="0.25">
      <c r="A57" s="2">
        <v>6258</v>
      </c>
      <c r="B57" s="455" t="s">
        <v>20</v>
      </c>
      <c r="C57" s="456">
        <f t="shared" si="1"/>
        <v>20</v>
      </c>
      <c r="D57" s="210"/>
      <c r="E57" s="210"/>
      <c r="F57" s="210"/>
      <c r="G57" s="210">
        <v>1</v>
      </c>
      <c r="H57" s="210"/>
      <c r="I57" s="210"/>
      <c r="J57" s="210"/>
      <c r="K57" s="210"/>
      <c r="L57" s="2"/>
      <c r="M57" s="2">
        <v>2</v>
      </c>
      <c r="N57" s="1">
        <v>17</v>
      </c>
      <c r="O57" s="1"/>
    </row>
    <row r="58" spans="1:15" x14ac:dyDescent="0.25">
      <c r="A58" s="2">
        <v>29381</v>
      </c>
      <c r="B58" s="215" t="s">
        <v>46</v>
      </c>
      <c r="C58" s="178">
        <f t="shared" si="1"/>
        <v>174</v>
      </c>
      <c r="D58" s="216">
        <v>8</v>
      </c>
      <c r="E58" s="216">
        <v>8</v>
      </c>
      <c r="F58" s="216">
        <v>9</v>
      </c>
      <c r="G58" s="216">
        <v>8</v>
      </c>
      <c r="H58" s="216">
        <v>8</v>
      </c>
      <c r="I58" s="216">
        <v>4</v>
      </c>
      <c r="J58" s="216">
        <v>9</v>
      </c>
      <c r="K58" s="216">
        <v>11</v>
      </c>
      <c r="L58" s="216">
        <v>31</v>
      </c>
      <c r="M58" s="2">
        <v>44</v>
      </c>
      <c r="N58" s="1">
        <v>23</v>
      </c>
      <c r="O58" s="1">
        <v>11</v>
      </c>
    </row>
    <row r="59" spans="1:15" x14ac:dyDescent="0.25">
      <c r="A59" s="2">
        <v>32158</v>
      </c>
      <c r="B59" s="215" t="s">
        <v>59</v>
      </c>
      <c r="C59" s="178">
        <f t="shared" si="1"/>
        <v>125</v>
      </c>
      <c r="D59" s="216">
        <v>4</v>
      </c>
      <c r="E59" s="216">
        <v>7</v>
      </c>
      <c r="F59" s="216">
        <v>2</v>
      </c>
      <c r="G59" s="216">
        <v>3</v>
      </c>
      <c r="H59" s="216">
        <v>3</v>
      </c>
      <c r="I59" s="216">
        <v>2</v>
      </c>
      <c r="J59" s="216">
        <v>2</v>
      </c>
      <c r="K59" s="216">
        <v>19</v>
      </c>
      <c r="L59" s="216">
        <v>19</v>
      </c>
      <c r="M59" s="2">
        <v>41</v>
      </c>
      <c r="N59" s="1">
        <v>19</v>
      </c>
      <c r="O59" s="1">
        <v>4</v>
      </c>
    </row>
  </sheetData>
  <sortState ref="A1:H28">
    <sortCondition ref="B3"/>
  </sortState>
  <mergeCells count="1"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topLeftCell="B1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S15" sqref="S15"/>
    </sheetView>
  </sheetViews>
  <sheetFormatPr baseColWidth="10" defaultRowHeight="15" x14ac:dyDescent="0.25"/>
  <cols>
    <col min="2" max="2" width="30.28515625" customWidth="1"/>
    <col min="3" max="3" width="10" style="3" customWidth="1"/>
    <col min="4" max="4" width="10.5703125" hidden="1" customWidth="1"/>
    <col min="5" max="5" width="7" customWidth="1"/>
    <col min="6" max="6" width="6.140625" bestFit="1" customWidth="1"/>
    <col min="7" max="7" width="8" bestFit="1" customWidth="1"/>
    <col min="8" max="8" width="6.5703125" bestFit="1" customWidth="1"/>
    <col min="9" max="9" width="6" bestFit="1" customWidth="1"/>
    <col min="10" max="10" width="6.140625" bestFit="1" customWidth="1"/>
    <col min="11" max="11" width="6.5703125" customWidth="1"/>
    <col min="12" max="12" width="6.140625" bestFit="1" customWidth="1"/>
    <col min="13" max="13" width="7.140625" bestFit="1" customWidth="1"/>
    <col min="14" max="14" width="10" customWidth="1"/>
    <col min="15" max="15" width="9" customWidth="1"/>
    <col min="16" max="16" width="11" bestFit="1" customWidth="1"/>
    <col min="17" max="17" width="10.140625" bestFit="1" customWidth="1"/>
  </cols>
  <sheetData>
    <row r="1" spans="1:26" s="133" customFormat="1" ht="78" customHeight="1" x14ac:dyDescent="0.25">
      <c r="B1" s="132" t="s">
        <v>215</v>
      </c>
      <c r="C1" s="134"/>
      <c r="E1" s="134"/>
      <c r="F1" s="134"/>
      <c r="G1" s="134"/>
      <c r="H1" s="134"/>
      <c r="J1" s="134"/>
      <c r="K1" s="134"/>
      <c r="L1" s="134"/>
      <c r="N1" s="134"/>
      <c r="O1" s="134"/>
      <c r="P1" s="134"/>
      <c r="W1" s="134"/>
      <c r="X1" s="134"/>
      <c r="Y1" s="134"/>
      <c r="Z1" s="134"/>
    </row>
    <row r="2" spans="1:26" ht="21" x14ac:dyDescent="0.35">
      <c r="B2" s="37" t="s">
        <v>84</v>
      </c>
      <c r="E2" s="3"/>
      <c r="F2" s="3"/>
      <c r="G2" s="3"/>
      <c r="H2" s="3"/>
      <c r="J2" s="3"/>
      <c r="K2" s="3"/>
      <c r="L2" s="3"/>
      <c r="N2" s="3"/>
      <c r="O2" s="3"/>
      <c r="P2" s="3"/>
      <c r="W2" s="3"/>
      <c r="X2" s="3"/>
      <c r="Y2" s="3"/>
      <c r="Z2" s="3"/>
    </row>
    <row r="4" spans="1:26" ht="19.5" customHeight="1" x14ac:dyDescent="0.3">
      <c r="B4" s="489" t="s">
        <v>193</v>
      </c>
      <c r="C4" s="489"/>
      <c r="D4" s="489"/>
      <c r="E4" s="489"/>
      <c r="F4" s="489"/>
      <c r="G4" s="489"/>
      <c r="H4" s="489"/>
      <c r="I4" s="489"/>
      <c r="J4" s="489"/>
      <c r="K4" s="490"/>
      <c r="L4" s="35"/>
      <c r="M4" s="35"/>
      <c r="N4" s="35"/>
      <c r="O4" s="35"/>
      <c r="P4" s="35"/>
      <c r="Q4" s="35"/>
      <c r="R4" s="35"/>
    </row>
    <row r="6" spans="1:26" x14ac:dyDescent="0.25">
      <c r="B6" s="11" t="s">
        <v>41</v>
      </c>
      <c r="C6" s="11" t="s">
        <v>85</v>
      </c>
      <c r="D6" s="60" t="s">
        <v>125</v>
      </c>
      <c r="E6" s="6" t="s">
        <v>42</v>
      </c>
      <c r="F6" s="6" t="s">
        <v>73</v>
      </c>
      <c r="G6" s="6" t="s">
        <v>80</v>
      </c>
      <c r="H6" s="6" t="s">
        <v>117</v>
      </c>
      <c r="I6" s="16" t="s">
        <v>123</v>
      </c>
      <c r="J6" s="16" t="s">
        <v>204</v>
      </c>
      <c r="K6" s="16" t="s">
        <v>124</v>
      </c>
      <c r="L6" s="16" t="s">
        <v>207</v>
      </c>
      <c r="M6" s="16" t="s">
        <v>211</v>
      </c>
      <c r="N6" s="16" t="s">
        <v>214</v>
      </c>
      <c r="O6" s="16" t="s">
        <v>217</v>
      </c>
      <c r="P6" s="6" t="s">
        <v>81</v>
      </c>
      <c r="Q6" s="16" t="s">
        <v>220</v>
      </c>
    </row>
    <row r="7" spans="1:26" x14ac:dyDescent="0.25">
      <c r="B7" s="11" t="s">
        <v>100</v>
      </c>
      <c r="C7" s="11"/>
      <c r="D7" s="60"/>
      <c r="E7" s="191">
        <f>SUM(E8:E11)</f>
        <v>2923</v>
      </c>
      <c r="F7" s="10">
        <f>SUM(F8:F11)</f>
        <v>149</v>
      </c>
      <c r="G7" s="10">
        <f t="shared" ref="G7:O7" si="0">SUM(G8:G11)</f>
        <v>314</v>
      </c>
      <c r="H7" s="10">
        <f t="shared" si="0"/>
        <v>163</v>
      </c>
      <c r="I7" s="10">
        <f t="shared" si="0"/>
        <v>216</v>
      </c>
      <c r="J7" s="10">
        <f t="shared" si="0"/>
        <v>155</v>
      </c>
      <c r="K7" s="10">
        <f t="shared" si="0"/>
        <v>200</v>
      </c>
      <c r="L7" s="10">
        <f t="shared" si="0"/>
        <v>209</v>
      </c>
      <c r="M7" s="10">
        <f t="shared" si="0"/>
        <v>277</v>
      </c>
      <c r="N7" s="10">
        <f t="shared" si="0"/>
        <v>280</v>
      </c>
      <c r="O7" s="10">
        <f t="shared" si="0"/>
        <v>311</v>
      </c>
      <c r="P7" s="10">
        <f t="shared" ref="P7:Q7" si="1">SUM(P8:P11)</f>
        <v>273</v>
      </c>
      <c r="Q7" s="10">
        <f t="shared" si="1"/>
        <v>376</v>
      </c>
    </row>
    <row r="8" spans="1:26" x14ac:dyDescent="0.25">
      <c r="A8">
        <v>6218</v>
      </c>
      <c r="B8" s="59" t="s">
        <v>5</v>
      </c>
      <c r="C8" s="400" t="s">
        <v>86</v>
      </c>
      <c r="D8" s="124" t="s">
        <v>198</v>
      </c>
      <c r="E8" s="192">
        <f>SUM(F8:Q8)</f>
        <v>1140</v>
      </c>
      <c r="F8" s="5">
        <v>8</v>
      </c>
      <c r="G8" s="5">
        <v>23</v>
      </c>
      <c r="H8" s="5">
        <v>31</v>
      </c>
      <c r="I8" s="5">
        <v>80</v>
      </c>
      <c r="J8" s="5">
        <v>64</v>
      </c>
      <c r="K8" s="5">
        <v>99</v>
      </c>
      <c r="L8" s="5">
        <v>136</v>
      </c>
      <c r="M8" s="5">
        <v>166</v>
      </c>
      <c r="N8" s="5">
        <v>210</v>
      </c>
      <c r="O8" s="5">
        <v>145</v>
      </c>
      <c r="P8" s="5">
        <v>111</v>
      </c>
      <c r="Q8" s="5">
        <v>67</v>
      </c>
    </row>
    <row r="9" spans="1:26" x14ac:dyDescent="0.25">
      <c r="A9">
        <v>6219</v>
      </c>
      <c r="B9" s="59" t="s">
        <v>31</v>
      </c>
      <c r="C9" s="400" t="s">
        <v>87</v>
      </c>
      <c r="D9" s="124" t="s">
        <v>197</v>
      </c>
      <c r="E9" s="192">
        <f t="shared" ref="E9:E11" si="2">SUM(F9:Q9)</f>
        <v>1423</v>
      </c>
      <c r="F9" s="5">
        <v>119</v>
      </c>
      <c r="G9" s="5">
        <v>218</v>
      </c>
      <c r="H9" s="5">
        <v>108</v>
      </c>
      <c r="I9" s="5">
        <v>129</v>
      </c>
      <c r="J9" s="5">
        <v>61</v>
      </c>
      <c r="K9" s="5">
        <v>98</v>
      </c>
      <c r="L9" s="5">
        <v>69</v>
      </c>
      <c r="M9" s="5">
        <v>65</v>
      </c>
      <c r="N9" s="5">
        <v>44</v>
      </c>
      <c r="O9" s="5">
        <v>141</v>
      </c>
      <c r="P9" s="5">
        <v>122</v>
      </c>
      <c r="Q9" s="5">
        <v>249</v>
      </c>
    </row>
    <row r="10" spans="1:26" x14ac:dyDescent="0.25">
      <c r="A10">
        <v>7126</v>
      </c>
      <c r="B10" s="59" t="s">
        <v>58</v>
      </c>
      <c r="C10" s="400" t="s">
        <v>88</v>
      </c>
      <c r="D10" s="124" t="s">
        <v>197</v>
      </c>
      <c r="E10" s="192">
        <f t="shared" si="2"/>
        <v>175</v>
      </c>
      <c r="F10" s="5">
        <v>21</v>
      </c>
      <c r="G10" s="5">
        <v>70</v>
      </c>
      <c r="H10" s="5">
        <v>23</v>
      </c>
      <c r="I10" s="5">
        <v>7</v>
      </c>
      <c r="J10" s="5">
        <v>23</v>
      </c>
      <c r="K10" s="5"/>
      <c r="L10" s="5"/>
      <c r="M10" s="5"/>
      <c r="N10" s="5"/>
      <c r="O10" s="5"/>
      <c r="P10" s="5"/>
      <c r="Q10" s="5">
        <v>31</v>
      </c>
    </row>
    <row r="11" spans="1:26" x14ac:dyDescent="0.25">
      <c r="A11">
        <v>17883</v>
      </c>
      <c r="B11" s="59" t="s">
        <v>40</v>
      </c>
      <c r="C11" s="400" t="s">
        <v>89</v>
      </c>
      <c r="D11" s="124" t="s">
        <v>197</v>
      </c>
      <c r="E11" s="192">
        <f t="shared" si="2"/>
        <v>185</v>
      </c>
      <c r="F11" s="5">
        <v>1</v>
      </c>
      <c r="G11" s="5">
        <v>3</v>
      </c>
      <c r="H11" s="5">
        <v>1</v>
      </c>
      <c r="I11" s="5"/>
      <c r="J11" s="5">
        <v>7</v>
      </c>
      <c r="K11" s="5">
        <v>3</v>
      </c>
      <c r="L11" s="5">
        <v>4</v>
      </c>
      <c r="M11" s="5">
        <v>46</v>
      </c>
      <c r="N11" s="5">
        <v>26</v>
      </c>
      <c r="O11" s="5">
        <v>25</v>
      </c>
      <c r="P11" s="5">
        <v>40</v>
      </c>
      <c r="Q11" s="5">
        <v>29</v>
      </c>
    </row>
    <row r="13" spans="1:26" x14ac:dyDescent="0.25">
      <c r="E13" s="15" t="s">
        <v>119</v>
      </c>
      <c r="F13" s="15"/>
      <c r="G13" s="15"/>
      <c r="J13" s="15"/>
      <c r="K13" s="15"/>
      <c r="N13" s="15"/>
      <c r="O13" s="15"/>
    </row>
    <row r="15" spans="1:26" s="133" customFormat="1" ht="20.25" customHeight="1" x14ac:dyDescent="0.25">
      <c r="B15" s="405" t="s">
        <v>41</v>
      </c>
      <c r="C15" s="405" t="s">
        <v>85</v>
      </c>
      <c r="D15" s="406"/>
      <c r="E15" s="407" t="s">
        <v>42</v>
      </c>
      <c r="F15" s="407" t="s">
        <v>73</v>
      </c>
      <c r="G15" s="407" t="s">
        <v>80</v>
      </c>
      <c r="H15" s="407" t="s">
        <v>117</v>
      </c>
      <c r="I15" s="408" t="s">
        <v>123</v>
      </c>
      <c r="J15" s="409" t="s">
        <v>204</v>
      </c>
      <c r="K15" s="408" t="s">
        <v>124</v>
      </c>
      <c r="L15" s="408" t="s">
        <v>207</v>
      </c>
      <c r="M15" s="408" t="s">
        <v>211</v>
      </c>
      <c r="N15" s="408" t="s">
        <v>214</v>
      </c>
      <c r="O15" s="408" t="s">
        <v>217</v>
      </c>
      <c r="P15" s="407" t="s">
        <v>81</v>
      </c>
      <c r="Q15" s="408" t="s">
        <v>220</v>
      </c>
    </row>
    <row r="16" spans="1:26" x14ac:dyDescent="0.25">
      <c r="B16" s="11" t="s">
        <v>100</v>
      </c>
      <c r="C16" s="11"/>
      <c r="D16" s="60"/>
      <c r="E16" s="10">
        <f>SUM(E17:E20)</f>
        <v>975503</v>
      </c>
      <c r="F16" s="10">
        <f t="shared" ref="F16:Q16" si="3">SUM(F17:F20)</f>
        <v>80919</v>
      </c>
      <c r="G16" s="10">
        <f t="shared" si="3"/>
        <v>79621</v>
      </c>
      <c r="H16" s="10">
        <f t="shared" si="3"/>
        <v>85554</v>
      </c>
      <c r="I16" s="10">
        <f t="shared" si="3"/>
        <v>80521</v>
      </c>
      <c r="J16" s="10">
        <f t="shared" si="3"/>
        <v>85356</v>
      </c>
      <c r="K16" s="10">
        <f t="shared" si="3"/>
        <v>84854</v>
      </c>
      <c r="L16" s="10">
        <f t="shared" si="3"/>
        <v>77011</v>
      </c>
      <c r="M16" s="10">
        <f t="shared" si="3"/>
        <v>75464</v>
      </c>
      <c r="N16" s="10">
        <f t="shared" si="3"/>
        <v>86628</v>
      </c>
      <c r="O16" s="10">
        <f t="shared" si="3"/>
        <v>80230</v>
      </c>
      <c r="P16" s="10">
        <f t="shared" si="3"/>
        <v>85067</v>
      </c>
      <c r="Q16" s="10">
        <f t="shared" si="3"/>
        <v>74278</v>
      </c>
    </row>
    <row r="17" spans="1:17" x14ac:dyDescent="0.25">
      <c r="A17">
        <v>6218</v>
      </c>
      <c r="B17" s="59" t="s">
        <v>5</v>
      </c>
      <c r="C17" s="400" t="s">
        <v>86</v>
      </c>
      <c r="D17" s="124"/>
      <c r="E17" s="5">
        <f>SUM(F17:Q17)</f>
        <v>409263</v>
      </c>
      <c r="F17" s="5">
        <v>35265</v>
      </c>
      <c r="G17" s="5">
        <v>34304</v>
      </c>
      <c r="H17" s="5">
        <v>36808</v>
      </c>
      <c r="I17" s="5">
        <v>33913</v>
      </c>
      <c r="J17" s="5">
        <v>37417</v>
      </c>
      <c r="K17" s="5">
        <v>35594</v>
      </c>
      <c r="L17" s="209">
        <v>32388</v>
      </c>
      <c r="M17" s="5">
        <v>31332</v>
      </c>
      <c r="N17" s="5">
        <v>36281</v>
      </c>
      <c r="O17" s="5">
        <v>32596</v>
      </c>
      <c r="P17" s="5">
        <v>33828</v>
      </c>
      <c r="Q17" s="5">
        <v>29537</v>
      </c>
    </row>
    <row r="18" spans="1:17" x14ac:dyDescent="0.25">
      <c r="A18">
        <v>6219</v>
      </c>
      <c r="B18" s="59" t="s">
        <v>31</v>
      </c>
      <c r="C18" s="400" t="s">
        <v>87</v>
      </c>
      <c r="D18" s="124"/>
      <c r="E18" s="5">
        <f t="shared" ref="E18:E20" si="4">SUM(F18:Q18)</f>
        <v>288336</v>
      </c>
      <c r="F18" s="5">
        <v>22907</v>
      </c>
      <c r="G18" s="5">
        <v>22014</v>
      </c>
      <c r="H18" s="5">
        <v>23979</v>
      </c>
      <c r="I18" s="5">
        <v>22916</v>
      </c>
      <c r="J18" s="5">
        <v>24031</v>
      </c>
      <c r="K18" s="5">
        <v>25929</v>
      </c>
      <c r="L18" s="209">
        <v>22675</v>
      </c>
      <c r="M18" s="5">
        <v>21847</v>
      </c>
      <c r="N18" s="5">
        <v>26696</v>
      </c>
      <c r="O18" s="5">
        <v>25621</v>
      </c>
      <c r="P18" s="5">
        <v>26382</v>
      </c>
      <c r="Q18" s="5">
        <v>23339</v>
      </c>
    </row>
    <row r="19" spans="1:17" x14ac:dyDescent="0.25">
      <c r="A19">
        <v>7126</v>
      </c>
      <c r="B19" s="59" t="s">
        <v>58</v>
      </c>
      <c r="C19" s="400" t="s">
        <v>88</v>
      </c>
      <c r="D19" s="124"/>
      <c r="E19" s="5">
        <f t="shared" si="4"/>
        <v>103611</v>
      </c>
      <c r="F19" s="5">
        <v>7993</v>
      </c>
      <c r="G19" s="5">
        <v>8602</v>
      </c>
      <c r="H19" s="5">
        <v>8811</v>
      </c>
      <c r="I19" s="5">
        <v>8830</v>
      </c>
      <c r="J19" s="5">
        <v>8973</v>
      </c>
      <c r="K19" s="5">
        <v>8512</v>
      </c>
      <c r="L19" s="209">
        <v>7739</v>
      </c>
      <c r="M19" s="5">
        <v>8026</v>
      </c>
      <c r="N19" s="5">
        <v>9462</v>
      </c>
      <c r="O19" s="5">
        <v>8096</v>
      </c>
      <c r="P19" s="5">
        <v>10070</v>
      </c>
      <c r="Q19" s="5">
        <v>8497</v>
      </c>
    </row>
    <row r="20" spans="1:17" x14ac:dyDescent="0.25">
      <c r="A20">
        <v>17883</v>
      </c>
      <c r="B20" s="59" t="s">
        <v>40</v>
      </c>
      <c r="C20" s="400" t="s">
        <v>89</v>
      </c>
      <c r="D20" s="124"/>
      <c r="E20" s="5">
        <f t="shared" si="4"/>
        <v>174293</v>
      </c>
      <c r="F20" s="5">
        <v>14754</v>
      </c>
      <c r="G20" s="5">
        <v>14701</v>
      </c>
      <c r="H20" s="5">
        <v>15956</v>
      </c>
      <c r="I20" s="5">
        <v>14862</v>
      </c>
      <c r="J20" s="5">
        <v>14935</v>
      </c>
      <c r="K20" s="5">
        <v>14819</v>
      </c>
      <c r="L20" s="209">
        <v>14209</v>
      </c>
      <c r="M20" s="5">
        <v>14259</v>
      </c>
      <c r="N20" s="5">
        <v>14189</v>
      </c>
      <c r="O20" s="5">
        <v>13917</v>
      </c>
      <c r="P20" s="5">
        <v>14787</v>
      </c>
      <c r="Q20" s="5">
        <v>12905</v>
      </c>
    </row>
    <row r="22" spans="1:17" x14ac:dyDescent="0.25">
      <c r="E22" s="410">
        <f>E7/E16</f>
        <v>2.9964028813852955E-3</v>
      </c>
      <c r="F22" s="410">
        <f>F7/F16</f>
        <v>1.841347520359866E-3</v>
      </c>
      <c r="G22" s="410">
        <f t="shared" ref="G22:J22" si="5">G7/G16</f>
        <v>3.9436831991560015E-3</v>
      </c>
      <c r="H22" s="410">
        <f t="shared" si="5"/>
        <v>1.9052294457301822E-3</v>
      </c>
      <c r="I22" s="410">
        <f t="shared" si="5"/>
        <v>2.6825300232237552E-3</v>
      </c>
      <c r="J22" s="410">
        <f t="shared" si="5"/>
        <v>1.8159238952153334E-3</v>
      </c>
      <c r="K22" s="410">
        <f t="shared" ref="K22:L22" si="6">K7/K16</f>
        <v>2.356989652815424E-3</v>
      </c>
      <c r="L22" s="410">
        <f t="shared" si="6"/>
        <v>2.7138980145693472E-3</v>
      </c>
      <c r="M22" s="410">
        <f t="shared" ref="M22:N22" si="7">M7/M16</f>
        <v>3.6706244036891762E-3</v>
      </c>
      <c r="N22" s="410">
        <f t="shared" si="7"/>
        <v>3.232211294269751E-3</v>
      </c>
      <c r="O22" s="410">
        <f t="shared" ref="O22:Q22" si="8">O7/O16</f>
        <v>3.8763554780007477E-3</v>
      </c>
      <c r="P22" s="410">
        <f t="shared" si="8"/>
        <v>3.209235073530276E-3</v>
      </c>
      <c r="Q22" s="410">
        <f t="shared" si="8"/>
        <v>5.062064137429656E-3</v>
      </c>
    </row>
    <row r="23" spans="1:17" x14ac:dyDescent="0.25">
      <c r="E23" s="410">
        <f t="shared" ref="E23:G25" si="9">E8/E17</f>
        <v>2.7854949018113048E-3</v>
      </c>
      <c r="F23" s="410">
        <f t="shared" si="9"/>
        <v>2.2685382106904864E-4</v>
      </c>
      <c r="G23" s="410">
        <f t="shared" si="9"/>
        <v>6.704757462686567E-4</v>
      </c>
      <c r="H23" s="410">
        <f t="shared" ref="H23:J23" si="10">H8/H17</f>
        <v>8.4220821560530325E-4</v>
      </c>
      <c r="I23" s="410">
        <f t="shared" si="10"/>
        <v>2.3589773833043374E-3</v>
      </c>
      <c r="J23" s="410">
        <f t="shared" si="10"/>
        <v>1.7104524681294598E-3</v>
      </c>
      <c r="K23" s="410">
        <f t="shared" ref="K23:L23" si="11">K8/K17</f>
        <v>2.7813676462325109E-3</v>
      </c>
      <c r="L23" s="410">
        <f t="shared" si="11"/>
        <v>4.1990860812646663E-3</v>
      </c>
      <c r="M23" s="410">
        <f t="shared" ref="M23:N23" si="12">M8/M17</f>
        <v>5.2980977913953788E-3</v>
      </c>
      <c r="N23" s="410">
        <f t="shared" si="12"/>
        <v>5.788153579008296E-3</v>
      </c>
      <c r="O23" s="410">
        <f t="shared" ref="O23:Q23" si="13">O8/O17</f>
        <v>4.4483985765124559E-3</v>
      </c>
      <c r="P23" s="410">
        <f t="shared" si="13"/>
        <v>3.281305427456545E-3</v>
      </c>
      <c r="Q23" s="410">
        <f t="shared" si="13"/>
        <v>2.2683414023089684E-3</v>
      </c>
    </row>
    <row r="24" spans="1:17" x14ac:dyDescent="0.25">
      <c r="E24" s="410">
        <f t="shared" si="9"/>
        <v>4.9352144720048834E-3</v>
      </c>
      <c r="F24" s="410">
        <f t="shared" si="9"/>
        <v>5.1949185838390012E-3</v>
      </c>
      <c r="G24" s="410">
        <f t="shared" si="9"/>
        <v>9.9027891341873352E-3</v>
      </c>
      <c r="H24" s="410">
        <f t="shared" ref="H24:J24" si="14">H9/H18</f>
        <v>4.5039409483297885E-3</v>
      </c>
      <c r="I24" s="410">
        <f t="shared" si="14"/>
        <v>5.6292546692267411E-3</v>
      </c>
      <c r="J24" s="410">
        <f t="shared" si="14"/>
        <v>2.5383879156090049E-3</v>
      </c>
      <c r="K24" s="410">
        <f t="shared" ref="K24:L24" si="15">K9/K18</f>
        <v>3.7795518531374135E-3</v>
      </c>
      <c r="L24" s="410">
        <f t="shared" si="15"/>
        <v>3.0429988974641675E-3</v>
      </c>
      <c r="M24" s="410">
        <f t="shared" ref="M24:N24" si="16">M9/M18</f>
        <v>2.9752368746280952E-3</v>
      </c>
      <c r="N24" s="410">
        <f t="shared" si="16"/>
        <v>1.648186994306263E-3</v>
      </c>
      <c r="O24" s="410">
        <f t="shared" ref="O24:Q24" si="17">O9/O18</f>
        <v>5.5032980757971977E-3</v>
      </c>
      <c r="P24" s="410">
        <f t="shared" si="17"/>
        <v>4.6243650974149043E-3</v>
      </c>
      <c r="Q24" s="410">
        <f t="shared" si="17"/>
        <v>1.0668837568019195E-2</v>
      </c>
    </row>
    <row r="25" spans="1:17" x14ac:dyDescent="0.25">
      <c r="E25" s="410">
        <f t="shared" si="9"/>
        <v>1.6890098541660634E-3</v>
      </c>
      <c r="F25" s="410">
        <f t="shared" si="9"/>
        <v>2.6272988865257102E-3</v>
      </c>
      <c r="G25" s="410">
        <f t="shared" si="9"/>
        <v>8.1376424087421535E-3</v>
      </c>
      <c r="H25" s="410">
        <f t="shared" ref="H25:J25" si="18">H10/H19</f>
        <v>2.6103733968902507E-3</v>
      </c>
      <c r="I25" s="410">
        <f t="shared" si="18"/>
        <v>7.9275198187995469E-4</v>
      </c>
      <c r="J25" s="410">
        <f t="shared" si="18"/>
        <v>2.5632452914298451E-3</v>
      </c>
      <c r="K25" s="410">
        <f t="shared" ref="K25:L25" si="19">K10/K19</f>
        <v>0</v>
      </c>
      <c r="L25" s="410">
        <f t="shared" si="19"/>
        <v>0</v>
      </c>
      <c r="M25" s="410">
        <f t="shared" ref="M25:N25" si="20">M10/M19</f>
        <v>0</v>
      </c>
      <c r="N25" s="410">
        <f t="shared" si="20"/>
        <v>0</v>
      </c>
      <c r="O25" s="410">
        <f t="shared" ref="O25:Q25" si="21">O10/O19</f>
        <v>0</v>
      </c>
      <c r="P25" s="410">
        <f t="shared" si="21"/>
        <v>0</v>
      </c>
      <c r="Q25" s="410">
        <f t="shared" si="21"/>
        <v>3.6483464752265506E-3</v>
      </c>
    </row>
    <row r="26" spans="1:17" x14ac:dyDescent="0.25">
      <c r="L26" s="193"/>
    </row>
  </sheetData>
  <mergeCells count="1">
    <mergeCell ref="B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Pob25_umbral_Meta2025</vt:lpstr>
      <vt:lpstr>Consol_Total25_EESS</vt:lpstr>
      <vt:lpstr>Consol_TeleinterDIC25</vt:lpstr>
      <vt:lpstr>Consol_TeleConsDIC25</vt:lpstr>
      <vt:lpstr>Consol_Telem_DIC25</vt:lpstr>
      <vt:lpstr>Cons_Teleinter_Hosp_DIC25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Lacey Quispe Casas</cp:lastModifiedBy>
  <dcterms:created xsi:type="dcterms:W3CDTF">2023-07-04T21:27:51Z</dcterms:created>
  <dcterms:modified xsi:type="dcterms:W3CDTF">2026-01-16T17:12:37Z</dcterms:modified>
</cp:coreProperties>
</file>